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bookViews>
    <workbookView xWindow="0" yWindow="0" windowWidth="19170" windowHeight="3675" tabRatio="637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Region'!$A$1:$Z$13</definedName>
  </definedNames>
  <calcPr calcId="162913"/>
</workbook>
</file>

<file path=xl/calcChain.xml><?xml version="1.0" encoding="utf-8"?>
<calcChain xmlns="http://schemas.openxmlformats.org/spreadsheetml/2006/main">
  <c r="AA15" i="2" l="1"/>
  <c r="Z15" i="2" l="1"/>
  <c r="Y3" i="2" l="1"/>
  <c r="C11" i="1"/>
  <c r="C31" i="1"/>
  <c r="C18" i="1"/>
  <c r="X15" i="2" l="1"/>
  <c r="W15" i="2" l="1"/>
  <c r="V15" i="2" l="1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5" i="2"/>
  <c r="V3" i="2"/>
  <c r="W3" i="2"/>
  <c r="X3" i="2" s="1"/>
  <c r="U3" i="2"/>
  <c r="C20" i="1" l="1"/>
  <c r="AA12" i="2" l="1"/>
  <c r="C5" i="2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S3" i="2" s="1"/>
  <c r="T3" i="2" s="1"/>
  <c r="D3" i="2"/>
  <c r="C33" i="1" l="1"/>
  <c r="C12" i="2" l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B12" i="2"/>
  <c r="B9" i="2" l="1"/>
  <c r="C9" i="2" l="1"/>
  <c r="D5" i="2" l="1"/>
  <c r="E5" i="2" s="1"/>
  <c r="F5" i="2" s="1"/>
  <c r="G5" i="2" s="1"/>
  <c r="H5" i="2" s="1"/>
  <c r="M5" i="2" s="1"/>
  <c r="N5" i="2" s="1"/>
  <c r="O5" i="2" s="1"/>
  <c r="P5" i="2" s="1"/>
  <c r="Q5" i="2" s="1"/>
  <c r="S5" i="2" s="1"/>
  <c r="T5" i="2" s="1"/>
  <c r="U5" i="2" s="1"/>
  <c r="V5" i="2" s="1"/>
  <c r="W5" i="2" s="1"/>
  <c r="X5" i="2" s="1"/>
  <c r="Y5" i="2" s="1"/>
  <c r="Z5" i="2" s="1"/>
  <c r="AA5" i="2" s="1"/>
  <c r="AA9" i="2" s="1"/>
  <c r="D9" i="2" l="1"/>
  <c r="E9" i="2" l="1"/>
  <c r="F9" i="2" l="1"/>
  <c r="G9" i="2" l="1"/>
  <c r="H9" i="2" l="1"/>
  <c r="I9" i="2" l="1"/>
  <c r="J9" i="2" l="1"/>
  <c r="K9" i="2" l="1"/>
  <c r="L9" i="2" l="1"/>
  <c r="M9" i="2" l="1"/>
  <c r="N9" i="2" l="1"/>
  <c r="O9" i="2" l="1"/>
  <c r="P9" i="2" l="1"/>
  <c r="Q9" i="2" l="1"/>
  <c r="R9" i="2" l="1"/>
  <c r="S9" i="2" l="1"/>
  <c r="T9" i="2" l="1"/>
  <c r="U9" i="2" l="1"/>
  <c r="V9" i="2" l="1"/>
  <c r="W9" i="2" l="1"/>
  <c r="X9" i="2" l="1"/>
  <c r="Z9" i="2" l="1"/>
  <c r="Y9" i="2"/>
  <c r="Y15" i="2" s="1"/>
</calcChain>
</file>

<file path=xl/sharedStrings.xml><?xml version="1.0" encoding="utf-8"?>
<sst xmlns="http://schemas.openxmlformats.org/spreadsheetml/2006/main" count="73" uniqueCount="63">
  <si>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</si>
  <si>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</si>
  <si>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</si>
  <si>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</si>
  <si>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</si>
  <si>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</si>
  <si>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</si>
  <si>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</si>
  <si>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</si>
  <si>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</si>
  <si>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</si>
  <si>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</si>
  <si>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</si>
  <si>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</si>
  <si>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</si>
  <si>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</si>
  <si>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</si>
  <si>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</si>
  <si>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</si>
  <si>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</si>
  <si>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</si>
  <si>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</si>
  <si>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</si>
  <si>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</si>
  <si>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</si>
  <si>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</si>
  <si>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</si>
  <si>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</si>
  <si>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</si>
  <si>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</si>
  <si>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</si>
  <si>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</si>
  <si>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</si>
  <si>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</si>
  <si>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</si>
  <si>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</si>
  <si>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</si>
  <si>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</si>
  <si>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This number represents the amount that we should have set aside to send our Delegate and Alternate Delegate to the 2018 WSC. Total cost is estimated to be $4000 for the 2 year period which is equivalent to $166.67/mo.  This cost represents the number of months since Dec. 7, 2015(when we paid for them to go to the 2016 WSC) times $166.67/mo. An additional 3 months is also added to this item as a reserve. Last 6 months of 2017 adjusted for actual cost to send Delegate and Alternate Delegate - $3800</t>
  </si>
  <si>
    <t>Interest</t>
  </si>
  <si>
    <t>Account Activity &amp; Budget to Actual Comparison - FY 2018</t>
  </si>
  <si>
    <t>2018 WSC Payment for Delegate and Alternate Delegate</t>
  </si>
  <si>
    <t>* - FY2018 runs from 10/1/2017 until 9/30/2018</t>
  </si>
  <si>
    <t> Code </t>
  </si>
  <si>
    <t> FY 2018 Budget* </t>
  </si>
  <si>
    <t> YTD    Total </t>
  </si>
  <si>
    <t> Over / (Under) </t>
  </si>
  <si>
    <t> Comments </t>
  </si>
  <si>
    <t>Donation - Naperville, IL</t>
  </si>
  <si>
    <t>Agrees with Bank Balance</t>
  </si>
  <si>
    <t>General Fund Starting Balance - 12/1/2017</t>
  </si>
  <si>
    <t>General Fund Ending Balance - 12/31/2017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</si>
  <si>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</si>
  <si>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</si>
  <si>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</si>
  <si>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</si>
  <si>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</si>
  <si>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</si>
  <si>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</si>
  <si>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</si>
  <si>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</si>
  <si>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New Meeting Literature Starter Kit - Geneva, IL - Tues.</t>
  </si>
  <si>
    <t>3 Starter Kits need to be purchased - Arlington, IL, Trenton, IL, and Plymouth, IN.  After these purchases are complete, approximately 85% of this budgeted item will have been spent.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</si>
</sst>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15" fillId="0" borderId="0" xfId="0" applyFont="1"/>
    <xf numFmtId="0" fontId="16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19" fillId="0" borderId="0" xfId="0" applyFont="1"/>
    <xf numFmtId="44" fontId="15" fillId="0" borderId="0" xfId="27" applyFont="1"/>
    <xf numFmtId="0" fontId="20" fillId="0" borderId="0" xfId="0" applyFont="1"/>
    <xf numFmtId="165" fontId="20" fillId="0" borderId="1" xfId="0" applyNumberFormat="1" applyFont="1" applyBorder="1"/>
    <xf numFmtId="165" fontId="21" fillId="0" borderId="0" xfId="0" applyNumberFormat="1" applyFont="1"/>
    <xf numFmtId="8" fontId="12" fillId="0" borderId="0" xfId="0" applyNumberFormat="1" applyFont="1"/>
    <xf numFmtId="165" fontId="20" fillId="0" borderId="0" xfId="0" applyNumberFormat="1" applyFont="1" applyBorder="1"/>
    <xf numFmtId="0" fontId="11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5" fontId="9" fillId="0" borderId="1" xfId="0" applyNumberFormat="1" applyFont="1" applyBorder="1"/>
    <xf numFmtId="0" fontId="25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8" fontId="5" fillId="0" borderId="0" xfId="40" applyNumberFormat="1" applyFont="1"/>
    <xf numFmtId="0" fontId="5" fillId="0" borderId="0" xfId="39" applyAlignment="1">
      <alignment horizontal="left" wrapText="1" indent="1"/>
    </xf>
    <xf numFmtId="44" fontId="0" fillId="0" borderId="0" xfId="27" applyFont="1"/>
    <xf numFmtId="165" fontId="16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164" fontId="1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27" applyFont="1" applyAlignment="1">
      <alignment horizontal="center"/>
    </xf>
    <xf numFmtId="166" fontId="4" fillId="0" borderId="0" xfId="0" applyNumberFormat="1" applyFont="1" applyAlignment="1">
      <alignment horizontal="left" vertical="top" wrapText="1" indent="1"/>
    </xf>
    <xf numFmtId="44" fontId="4" fillId="0" borderId="0" xfId="27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wrapText="1"/>
    </xf>
    <xf numFmtId="0" fontId="4" fillId="0" borderId="0" xfId="0" applyFont="1"/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66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left" vertical="top"/>
    </xf>
    <xf numFmtId="165" fontId="20" fillId="0" borderId="0" xfId="0" applyNumberFormat="1" applyFont="1"/>
    <xf numFmtId="8" fontId="2" fillId="0" borderId="0" xfId="27" applyNumberFormat="1" applyFo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27" applyFont="1" applyAlignment="1">
      <alignment horizontal="center"/>
    </xf>
    <xf numFmtId="44" fontId="1" fillId="0" borderId="0" xfId="27" applyFont="1"/>
    <xf numFmtId="0" fontId="19" fillId="0" borderId="0" xfId="0" applyFont="1" applyAlignment="1">
      <alignment horizontal="center" wrapText="1"/>
    </xf>
    <xf numFmtId="44" fontId="29" fillId="0" borderId="0" xfId="27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/>
    </xf>
    <xf numFmtId="44" fontId="1" fillId="0" borderId="0" xfId="27" applyFont="1" applyAlignment="1">
      <alignment horizontal="center" vertical="top"/>
    </xf>
    <xf numFmtId="44" fontId="19" fillId="0" borderId="0" xfId="27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20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5">
    <cellStyle name="Currency" xfId="27" builtinId="4"/>
    <cellStyle name="Currency 2" xfId="31"/>
    <cellStyle name="Currency 3" xfId="29"/>
    <cellStyle name="Currency 4" xfId="34"/>
    <cellStyle name="Currency 5" xfId="37"/>
    <cellStyle name="Currency 6" xfId="40"/>
    <cellStyle name="Currency 7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/>
    <cellStyle name="Normal 3" xfId="28"/>
    <cellStyle name="Normal 4" xfId="33"/>
    <cellStyle name="Normal 5" xfId="36"/>
    <cellStyle name="Normal 6" xfId="39"/>
    <cellStyle name="Normal 7" xfId="42"/>
    <cellStyle name="Percent 2" xfId="32"/>
    <cellStyle name="Percent 3" xfId="35"/>
    <cellStyle name="Percent 4" xfId="38"/>
    <cellStyle name="Percent 5" xfId="41"/>
    <cellStyle name="Percent 6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Region'!$A$9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Region'!$B$2:$AH$2</c:f>
              <c:numCache>
                <c:formatCode>[$-409]mmm\-yy;@</c:formatCode>
                <c:ptCount val="3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</c:numCache>
            </c:numRef>
          </c:cat>
          <c:val>
            <c:numRef>
              <c:f>'Financial Needs for Region'!$B$9:$AH$9</c:f>
              <c:numCache>
                <c:formatCode>0</c:formatCode>
                <c:ptCount val="33"/>
                <c:pt idx="0" formatCode="General">
                  <c:v>4930</c:v>
                </c:pt>
                <c:pt idx="1">
                  <c:v>1306.6666599999999</c:v>
                </c:pt>
                <c:pt idx="2">
                  <c:v>1483.3333266</c:v>
                </c:pt>
                <c:pt idx="3">
                  <c:v>1659.9999932000001</c:v>
                </c:pt>
                <c:pt idx="4">
                  <c:v>1836.6666598000002</c:v>
                </c:pt>
                <c:pt idx="5">
                  <c:v>2013.3333264</c:v>
                </c:pt>
                <c:pt idx="6">
                  <c:v>2189.9999929999999</c:v>
                </c:pt>
                <c:pt idx="7">
                  <c:v>1966.6666596</c:v>
                </c:pt>
                <c:pt idx="8">
                  <c:v>2133.3333262000001</c:v>
                </c:pt>
                <c:pt idx="9">
                  <c:v>2299.9999928000002</c:v>
                </c:pt>
                <c:pt idx="10">
                  <c:v>2476.6666594000003</c:v>
                </c:pt>
                <c:pt idx="11">
                  <c:v>2653.3333260000004</c:v>
                </c:pt>
                <c:pt idx="12">
                  <c:v>2829.9999926000005</c:v>
                </c:pt>
                <c:pt idx="13">
                  <c:v>3006.6666592000006</c:v>
                </c:pt>
                <c:pt idx="14">
                  <c:v>3183.3333258000007</c:v>
                </c:pt>
                <c:pt idx="15">
                  <c:v>3459.9999924000008</c:v>
                </c:pt>
                <c:pt idx="16">
                  <c:v>4199.1666669999995</c:v>
                </c:pt>
                <c:pt idx="17">
                  <c:v>4375.8333335999996</c:v>
                </c:pt>
                <c:pt idx="18">
                  <c:v>4552.5000001999997</c:v>
                </c:pt>
                <c:pt idx="19">
                  <c:v>4695.8366667999999</c:v>
                </c:pt>
                <c:pt idx="20">
                  <c:v>4839.1733334</c:v>
                </c:pt>
                <c:pt idx="21">
                  <c:v>4982.51</c:v>
                </c:pt>
                <c:pt idx="22">
                  <c:v>5125.8466666000004</c:v>
                </c:pt>
                <c:pt idx="23">
                  <c:v>6931.6833332000006</c:v>
                </c:pt>
                <c:pt idx="24">
                  <c:v>1612.5</c:v>
                </c:pt>
                <c:pt idx="25">
                  <c:v>1622.5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Region'!$A$13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Region'!$B$2:$AH$2</c:f>
              <c:numCache>
                <c:formatCode>[$-409]mmm\-yy;@</c:formatCode>
                <c:ptCount val="3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</c:numCache>
            </c:numRef>
          </c:cat>
          <c:val>
            <c:numRef>
              <c:f>'Financial Needs for Region'!$B$13:$AH$13</c:f>
              <c:numCache>
                <c:formatCode>General</c:formatCode>
                <c:ptCount val="33"/>
                <c:pt idx="0">
                  <c:v>5351</c:v>
                </c:pt>
                <c:pt idx="1">
                  <c:v>1521</c:v>
                </c:pt>
                <c:pt idx="2">
                  <c:v>1734</c:v>
                </c:pt>
                <c:pt idx="3">
                  <c:v>1627</c:v>
                </c:pt>
                <c:pt idx="4">
                  <c:v>1714</c:v>
                </c:pt>
                <c:pt idx="5">
                  <c:v>1312</c:v>
                </c:pt>
                <c:pt idx="6">
                  <c:v>2485</c:v>
                </c:pt>
                <c:pt idx="7">
                  <c:v>2474</c:v>
                </c:pt>
                <c:pt idx="8">
                  <c:v>2369</c:v>
                </c:pt>
                <c:pt idx="9">
                  <c:v>2559</c:v>
                </c:pt>
                <c:pt idx="10">
                  <c:v>2917</c:v>
                </c:pt>
                <c:pt idx="11">
                  <c:v>5388</c:v>
                </c:pt>
                <c:pt idx="12">
                  <c:v>5266</c:v>
                </c:pt>
                <c:pt idx="13">
                  <c:v>5667</c:v>
                </c:pt>
                <c:pt idx="14">
                  <c:v>5541</c:v>
                </c:pt>
                <c:pt idx="15">
                  <c:v>5545</c:v>
                </c:pt>
                <c:pt idx="16">
                  <c:v>5926</c:v>
                </c:pt>
                <c:pt idx="17">
                  <c:v>5739</c:v>
                </c:pt>
                <c:pt idx="18">
                  <c:v>6860</c:v>
                </c:pt>
                <c:pt idx="19">
                  <c:v>6747</c:v>
                </c:pt>
                <c:pt idx="20">
                  <c:v>6755</c:v>
                </c:pt>
                <c:pt idx="21">
                  <c:v>5229</c:v>
                </c:pt>
                <c:pt idx="22">
                  <c:v>5554</c:v>
                </c:pt>
                <c:pt idx="23">
                  <c:v>9602</c:v>
                </c:pt>
                <c:pt idx="24">
                  <c:v>3836</c:v>
                </c:pt>
                <c:pt idx="25">
                  <c:v>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D16" sqref="D16"/>
    </sheetView>
  </sheetViews>
  <sheetFormatPr defaultColWidth="11" defaultRowHeight="15.75" x14ac:dyDescent="0.25"/>
  <cols>
    <col min="1" max="1" width="54.125" customWidth="1"/>
    <col min="2" max="2" width="12.125" bestFit="1" customWidth="1"/>
    <col min="3" max="3" width="17.5" customWidth="1"/>
    <col min="4" max="4" width="46.625" style="7" customWidth="1"/>
  </cols>
  <sheetData>
    <row r="1" spans="1:4" ht="23.25" customHeight="1" x14ac:dyDescent="0.35">
      <c r="A1" s="70" t="s">
        <v>0</v>
      </c>
      <c r="B1" s="70"/>
      <c r="C1" s="70"/>
      <c r="D1" s="70"/>
    </row>
    <row r="2" spans="1:4" ht="23.25" customHeight="1" x14ac:dyDescent="0.35">
      <c r="A2" s="70" t="s">
        <v>1</v>
      </c>
      <c r="B2" s="70"/>
      <c r="C2" s="70"/>
      <c r="D2" s="70"/>
    </row>
    <row r="3" spans="1:4" ht="23.25" customHeight="1" x14ac:dyDescent="0.35">
      <c r="A3" s="71">
        <v>43100</v>
      </c>
      <c r="B3" s="71"/>
      <c r="C3" s="71"/>
      <c r="D3" s="71"/>
    </row>
    <row r="4" spans="1:4" x14ac:dyDescent="0.25">
      <c r="A4" s="2"/>
      <c r="B4" s="2"/>
      <c r="C4" s="3"/>
    </row>
    <row r="5" spans="1:4" ht="21" thickBot="1" x14ac:dyDescent="0.35">
      <c r="A5" s="13" t="s">
        <v>50</v>
      </c>
      <c r="B5" s="4"/>
      <c r="C5" s="14">
        <v>7636.44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50" t="s">
        <v>48</v>
      </c>
      <c r="B8" s="57">
        <v>50</v>
      </c>
    </row>
    <row r="9" spans="1:4" x14ac:dyDescent="0.25">
      <c r="A9" s="50" t="s">
        <v>39</v>
      </c>
      <c r="B9" s="51">
        <v>0.23</v>
      </c>
    </row>
    <row r="10" spans="1:4" x14ac:dyDescent="0.25">
      <c r="A10" s="27"/>
      <c r="B10" s="26"/>
    </row>
    <row r="11" spans="1:4" x14ac:dyDescent="0.25">
      <c r="A11" s="8" t="s">
        <v>4</v>
      </c>
      <c r="B11" s="16"/>
      <c r="C11" s="5">
        <f>SUM(B8:B10)</f>
        <v>50.23</v>
      </c>
      <c r="D11" s="20"/>
    </row>
    <row r="12" spans="1:4" x14ac:dyDescent="0.25">
      <c r="A12" s="2"/>
      <c r="B12" s="12"/>
      <c r="C12" s="5"/>
    </row>
    <row r="13" spans="1:4" x14ac:dyDescent="0.25">
      <c r="A13" s="2"/>
      <c r="B13" s="12"/>
      <c r="C13" s="5"/>
    </row>
    <row r="14" spans="1:4" x14ac:dyDescent="0.25">
      <c r="A14" s="11" t="s">
        <v>3</v>
      </c>
      <c r="B14" s="12"/>
      <c r="C14" s="5"/>
    </row>
    <row r="15" spans="1:4" ht="15" customHeight="1" x14ac:dyDescent="0.25">
      <c r="A15" s="64" t="s">
        <v>41</v>
      </c>
      <c r="B15" s="51">
        <v>3800</v>
      </c>
      <c r="C15" s="5"/>
    </row>
    <row r="16" spans="1:4" x14ac:dyDescent="0.25">
      <c r="A16" s="50" t="s">
        <v>61</v>
      </c>
      <c r="B16" s="51">
        <v>137.57</v>
      </c>
      <c r="C16" s="5"/>
    </row>
    <row r="17" spans="1:4" x14ac:dyDescent="0.25">
      <c r="A17" s="49"/>
      <c r="B17" s="48"/>
      <c r="C17" s="5"/>
    </row>
    <row r="18" spans="1:4" x14ac:dyDescent="0.25">
      <c r="A18" s="8" t="s">
        <v>5</v>
      </c>
      <c r="B18" s="4"/>
      <c r="C18" s="5">
        <f>SUM(B15:B17)</f>
        <v>3937.57</v>
      </c>
    </row>
    <row r="19" spans="1:4" ht="16.5" customHeight="1" thickBot="1" x14ac:dyDescent="0.35">
      <c r="A19" s="18"/>
      <c r="B19" s="15"/>
      <c r="C19" s="22"/>
    </row>
    <row r="20" spans="1:4" ht="21" thickTop="1" x14ac:dyDescent="0.3">
      <c r="A20" s="13" t="s">
        <v>51</v>
      </c>
      <c r="B20" s="15"/>
      <c r="C20" s="17">
        <f>C5+C11-C18</f>
        <v>3749.099999999999</v>
      </c>
      <c r="D20" s="7" t="s">
        <v>49</v>
      </c>
    </row>
    <row r="21" spans="1:4" ht="20.25" x14ac:dyDescent="0.3">
      <c r="A21" s="53"/>
      <c r="B21" s="15"/>
      <c r="C21" s="17"/>
      <c r="D21" s="64"/>
    </row>
    <row r="22" spans="1:4" ht="20.25" x14ac:dyDescent="0.3">
      <c r="A22" s="65"/>
      <c r="B22" s="15"/>
      <c r="C22" s="17"/>
      <c r="D22" s="64"/>
    </row>
    <row r="24" spans="1:4" ht="20.25" x14ac:dyDescent="0.25">
      <c r="A24" s="43" t="s">
        <v>33</v>
      </c>
      <c r="B24" s="29"/>
      <c r="C24" s="30"/>
    </row>
    <row r="25" spans="1:4" ht="114.75" x14ac:dyDescent="0.25">
      <c r="A25" s="36" t="s">
        <v>12</v>
      </c>
      <c r="B25" s="41"/>
      <c r="C25" s="37">
        <v>500</v>
      </c>
      <c r="D25" s="39" t="s">
        <v>38</v>
      </c>
    </row>
    <row r="26" spans="1:4" ht="24.75" customHeight="1" x14ac:dyDescent="0.25">
      <c r="A26" s="36" t="s">
        <v>6</v>
      </c>
      <c r="B26" s="41"/>
      <c r="C26" s="38">
        <v>125</v>
      </c>
      <c r="D26" s="39" t="s">
        <v>26</v>
      </c>
    </row>
    <row r="27" spans="1:4" ht="63.75" x14ac:dyDescent="0.25">
      <c r="A27" s="36" t="s">
        <v>22</v>
      </c>
      <c r="B27" s="41"/>
      <c r="C27" s="38">
        <v>190</v>
      </c>
      <c r="D27" s="39" t="s">
        <v>27</v>
      </c>
    </row>
    <row r="28" spans="1:4" ht="25.5" x14ac:dyDescent="0.25">
      <c r="A28" s="36" t="s">
        <v>7</v>
      </c>
      <c r="B28" s="41"/>
      <c r="C28" s="38">
        <v>12.5</v>
      </c>
      <c r="D28" s="39" t="s">
        <v>26</v>
      </c>
    </row>
    <row r="29" spans="1:4" ht="38.25" x14ac:dyDescent="0.25">
      <c r="A29" s="36" t="s">
        <v>28</v>
      </c>
      <c r="B29" s="41"/>
      <c r="C29" s="38">
        <v>345</v>
      </c>
      <c r="D29" s="39" t="s">
        <v>29</v>
      </c>
    </row>
    <row r="30" spans="1:4" ht="26.25" x14ac:dyDescent="0.25">
      <c r="A30" s="36" t="s">
        <v>9</v>
      </c>
      <c r="B30" s="41"/>
      <c r="C30" s="38">
        <v>450</v>
      </c>
      <c r="D30" s="40" t="s">
        <v>30</v>
      </c>
    </row>
    <row r="31" spans="1:4" ht="20.25" x14ac:dyDescent="0.25">
      <c r="A31" s="44" t="s">
        <v>31</v>
      </c>
      <c r="B31" s="41"/>
      <c r="C31" s="46">
        <f>SUM(C25:C30)</f>
        <v>1622.5</v>
      </c>
      <c r="D31" s="42"/>
    </row>
    <row r="32" spans="1:4" x14ac:dyDescent="0.25">
      <c r="A32" s="31"/>
      <c r="B32" s="41"/>
      <c r="C32" s="32"/>
      <c r="D32" s="31"/>
    </row>
    <row r="33" spans="1:4" ht="40.5" x14ac:dyDescent="0.3">
      <c r="A33" s="45" t="s">
        <v>34</v>
      </c>
      <c r="B33" s="41"/>
      <c r="C33" s="47">
        <f>C20-C31</f>
        <v>2126.599999999999</v>
      </c>
      <c r="D33" s="40" t="s">
        <v>32</v>
      </c>
    </row>
    <row r="34" spans="1:4" ht="15.75" customHeight="1" x14ac:dyDescent="0.3">
      <c r="A34" s="45"/>
      <c r="B34" s="41"/>
      <c r="C34" s="47"/>
      <c r="D34" s="40"/>
    </row>
    <row r="35" spans="1:4" ht="81" customHeight="1" x14ac:dyDescent="0.3">
      <c r="A35" s="68" t="s">
        <v>36</v>
      </c>
      <c r="B35" s="69"/>
      <c r="C35" s="69"/>
      <c r="D35" s="69"/>
    </row>
    <row r="36" spans="1:4" x14ac:dyDescent="0.25">
      <c r="B36" s="1"/>
      <c r="C36" s="1"/>
    </row>
    <row r="37" spans="1:4" x14ac:dyDescent="0.25">
      <c r="B37" s="1"/>
      <c r="C37" s="1"/>
    </row>
    <row r="38" spans="1:4" x14ac:dyDescent="0.25">
      <c r="B38" s="1"/>
      <c r="C38" s="1"/>
    </row>
  </sheetData>
  <mergeCells count="4">
    <mergeCell ref="A35:D35"/>
    <mergeCell ref="A1:D1"/>
    <mergeCell ref="A2:D2"/>
    <mergeCell ref="A3:D3"/>
  </mergeCells>
  <phoneticPr fontId="17" type="noConversion"/>
  <pageMargins left="0.75" right="0.75" top="1" bottom="1" header="0.5" footer="0.5"/>
  <pageSetup scale="63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G18" sqref="G18"/>
    </sheetView>
  </sheetViews>
  <sheetFormatPr defaultRowHeight="15" x14ac:dyDescent="0.2"/>
  <cols>
    <col min="1" max="2" width="9" style="23"/>
    <col min="3" max="3" width="29.375" style="23" customWidth="1"/>
    <col min="4" max="4" width="12.5" style="23" customWidth="1"/>
    <col min="5" max="5" width="11.125" style="23" customWidth="1"/>
    <col min="6" max="6" width="13.75" style="23" customWidth="1"/>
    <col min="7" max="7" width="51.875" style="23" customWidth="1"/>
    <col min="8" max="16384" width="9" style="23"/>
  </cols>
  <sheetData>
    <row r="1" spans="1:8" ht="21" customHeight="1" x14ac:dyDescent="0.3">
      <c r="A1" s="72" t="s">
        <v>40</v>
      </c>
      <c r="B1" s="72"/>
      <c r="C1" s="72"/>
      <c r="D1" s="72"/>
      <c r="E1" s="72"/>
      <c r="F1" s="72"/>
      <c r="G1" s="72"/>
      <c r="H1" s="24"/>
    </row>
    <row r="2" spans="1:8" ht="15.75" customHeight="1" x14ac:dyDescent="0.2">
      <c r="A2" s="54"/>
      <c r="B2" s="55"/>
      <c r="C2" s="53"/>
      <c r="D2" s="56"/>
      <c r="E2" s="56"/>
      <c r="F2" s="57"/>
      <c r="G2" s="53"/>
    </row>
    <row r="3" spans="1:8" s="25" customFormat="1" ht="43.5" customHeight="1" x14ac:dyDescent="0.55000000000000004">
      <c r="A3" s="60"/>
      <c r="B3" s="63" t="s">
        <v>43</v>
      </c>
      <c r="C3" s="58" t="s">
        <v>16</v>
      </c>
      <c r="D3" s="59" t="s">
        <v>44</v>
      </c>
      <c r="E3" s="59" t="s">
        <v>45</v>
      </c>
      <c r="F3" s="59" t="s">
        <v>46</v>
      </c>
      <c r="G3" s="59" t="s">
        <v>47</v>
      </c>
    </row>
    <row r="4" spans="1:8" ht="20.25" customHeight="1" x14ac:dyDescent="0.2">
      <c r="A4" s="54"/>
      <c r="B4" s="62" t="s">
        <v>52</v>
      </c>
      <c r="C4" s="53" t="s">
        <v>17</v>
      </c>
      <c r="D4" s="57">
        <v>3600</v>
      </c>
      <c r="E4" s="56">
        <v>705</v>
      </c>
      <c r="F4" s="57">
        <v>-2895</v>
      </c>
      <c r="G4" s="53"/>
    </row>
    <row r="5" spans="1:8" ht="20.25" customHeight="1" x14ac:dyDescent="0.2">
      <c r="A5" s="54"/>
      <c r="B5" s="62" t="s">
        <v>53</v>
      </c>
      <c r="C5" s="53" t="s">
        <v>18</v>
      </c>
      <c r="D5" s="57">
        <v>900</v>
      </c>
      <c r="E5" s="56">
        <v>2073.65</v>
      </c>
      <c r="F5" s="57">
        <v>1173.6500000000001</v>
      </c>
      <c r="G5" s="53"/>
    </row>
    <row r="6" spans="1:8" ht="20.25" customHeight="1" x14ac:dyDescent="0.2">
      <c r="A6" s="54"/>
      <c r="B6" s="62"/>
      <c r="C6" s="60" t="s">
        <v>19</v>
      </c>
      <c r="D6" s="57">
        <v>4500</v>
      </c>
      <c r="E6" s="57">
        <v>2778.65</v>
      </c>
      <c r="F6" s="57">
        <v>-1721.35</v>
      </c>
      <c r="G6" s="53"/>
    </row>
    <row r="7" spans="1:8" ht="20.25" customHeight="1" x14ac:dyDescent="0.2">
      <c r="A7" s="54"/>
      <c r="B7" s="62"/>
      <c r="C7" s="53"/>
      <c r="D7" s="57"/>
      <c r="E7" s="56"/>
      <c r="F7" s="57"/>
      <c r="G7" s="53"/>
    </row>
    <row r="8" spans="1:8" ht="30" x14ac:dyDescent="0.2">
      <c r="A8" s="61"/>
      <c r="B8" s="62" t="s">
        <v>54</v>
      </c>
      <c r="C8" s="52" t="s">
        <v>20</v>
      </c>
      <c r="D8" s="57">
        <v>2000</v>
      </c>
      <c r="E8" s="56">
        <v>3800</v>
      </c>
      <c r="F8" s="57">
        <v>1800</v>
      </c>
      <c r="G8" s="52"/>
    </row>
    <row r="9" spans="1:8" x14ac:dyDescent="0.2">
      <c r="A9" s="54"/>
      <c r="B9" s="62" t="s">
        <v>55</v>
      </c>
      <c r="C9" s="53" t="s">
        <v>35</v>
      </c>
      <c r="D9" s="57">
        <v>500</v>
      </c>
      <c r="E9" s="56">
        <v>0</v>
      </c>
      <c r="F9" s="57">
        <v>-500</v>
      </c>
      <c r="G9" s="53"/>
    </row>
    <row r="10" spans="1:8" x14ac:dyDescent="0.2">
      <c r="A10" s="54"/>
      <c r="B10" s="62" t="s">
        <v>56</v>
      </c>
      <c r="C10" s="53" t="s">
        <v>21</v>
      </c>
      <c r="D10" s="57">
        <v>25</v>
      </c>
      <c r="E10" s="56">
        <v>-0.86</v>
      </c>
      <c r="F10" s="57">
        <v>-25.86</v>
      </c>
      <c r="G10" s="53"/>
    </row>
    <row r="11" spans="1:8" x14ac:dyDescent="0.2">
      <c r="A11" s="54"/>
      <c r="B11" s="62" t="s">
        <v>57</v>
      </c>
      <c r="C11" s="53" t="s">
        <v>22</v>
      </c>
      <c r="D11" s="57">
        <v>120</v>
      </c>
      <c r="E11" s="56">
        <v>0</v>
      </c>
      <c r="F11" s="57">
        <v>-120</v>
      </c>
      <c r="G11" s="53"/>
    </row>
    <row r="12" spans="1:8" x14ac:dyDescent="0.2">
      <c r="A12" s="54"/>
      <c r="B12" s="62" t="s">
        <v>58</v>
      </c>
      <c r="C12" s="53" t="s">
        <v>23</v>
      </c>
      <c r="D12" s="57">
        <v>25</v>
      </c>
      <c r="E12" s="56">
        <v>0</v>
      </c>
      <c r="F12" s="57">
        <v>-25</v>
      </c>
      <c r="G12" s="53"/>
    </row>
    <row r="13" spans="1:8" ht="60" x14ac:dyDescent="0.2">
      <c r="A13" s="54"/>
      <c r="B13" s="62" t="s">
        <v>59</v>
      </c>
      <c r="C13" s="52" t="s">
        <v>8</v>
      </c>
      <c r="D13" s="51">
        <v>1380</v>
      </c>
      <c r="E13" s="62">
        <v>784.31999999999994</v>
      </c>
      <c r="F13" s="51">
        <v>-595.68000000000006</v>
      </c>
      <c r="G13" s="53" t="s">
        <v>62</v>
      </c>
    </row>
    <row r="14" spans="1:8" x14ac:dyDescent="0.2">
      <c r="A14" s="54"/>
      <c r="B14" s="62" t="s">
        <v>60</v>
      </c>
      <c r="C14" s="53" t="s">
        <v>9</v>
      </c>
      <c r="D14" s="57">
        <v>450</v>
      </c>
      <c r="E14" s="56">
        <v>0</v>
      </c>
      <c r="F14" s="57">
        <v>-450</v>
      </c>
      <c r="G14" s="53"/>
    </row>
    <row r="15" spans="1:8" x14ac:dyDescent="0.2">
      <c r="A15" s="54"/>
      <c r="B15" s="66" t="s">
        <v>24</v>
      </c>
      <c r="C15" s="53" t="s">
        <v>25</v>
      </c>
      <c r="D15" s="56">
        <v>0</v>
      </c>
      <c r="E15" s="56">
        <v>0</v>
      </c>
      <c r="F15" s="57">
        <v>0</v>
      </c>
      <c r="G15" s="53"/>
    </row>
    <row r="16" spans="1:8" x14ac:dyDescent="0.2">
      <c r="A16" s="54"/>
      <c r="B16" s="66"/>
      <c r="C16" s="60" t="s">
        <v>19</v>
      </c>
      <c r="D16" s="57">
        <v>4500</v>
      </c>
      <c r="E16" s="56">
        <v>4583.46</v>
      </c>
      <c r="F16" s="57">
        <v>83.460000000000036</v>
      </c>
      <c r="G16" s="53"/>
    </row>
    <row r="17" spans="1:7" x14ac:dyDescent="0.2">
      <c r="A17" s="54"/>
      <c r="B17" s="66"/>
      <c r="C17" s="60"/>
      <c r="D17" s="57"/>
      <c r="E17" s="56"/>
      <c r="F17" s="57"/>
      <c r="G17" s="53"/>
    </row>
    <row r="18" spans="1:7" ht="15.75" x14ac:dyDescent="0.25">
      <c r="A18" s="54"/>
      <c r="B18" s="67" t="s">
        <v>42</v>
      </c>
      <c r="C18" s="67"/>
      <c r="D18" s="67"/>
      <c r="E18" s="67"/>
      <c r="F18" s="67"/>
      <c r="G18" s="53"/>
    </row>
    <row r="19" spans="1:7" ht="15.75" x14ac:dyDescent="0.25">
      <c r="A19" s="33"/>
      <c r="B19" s="34"/>
      <c r="C19" s="7"/>
      <c r="D19" s="35"/>
      <c r="E19" s="35"/>
      <c r="F19" s="28"/>
      <c r="G19" s="7"/>
    </row>
  </sheetData>
  <mergeCells count="1">
    <mergeCell ref="A1:G1"/>
  </mergeCells>
  <printOptions gridLine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>
      <selection activeCell="I36" sqref="I36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5"/>
  <sheetViews>
    <sheetView zoomScaleNormal="100" workbookViewId="0">
      <pane xSplit="1" topLeftCell="M1" activePane="topRight" state="frozen"/>
      <selection pane="topRight" activeCell="AA20" sqref="AA20"/>
    </sheetView>
  </sheetViews>
  <sheetFormatPr defaultColWidth="11" defaultRowHeight="15.75" x14ac:dyDescent="0.25"/>
  <cols>
    <col min="1" max="1" width="28" customWidth="1"/>
    <col min="2" max="12" width="7.25" customWidth="1"/>
    <col min="13" max="13" width="7.375" customWidth="1"/>
    <col min="14" max="25" width="7.25" customWidth="1"/>
    <col min="26" max="26" width="7.625" customWidth="1"/>
    <col min="27" max="27" width="7.875" customWidth="1"/>
  </cols>
  <sheetData>
    <row r="2" spans="1:34" x14ac:dyDescent="0.25">
      <c r="A2" s="6" t="s">
        <v>15</v>
      </c>
      <c r="B2" s="9">
        <v>42309</v>
      </c>
      <c r="C2" s="9">
        <v>42339</v>
      </c>
      <c r="D2" s="9">
        <v>42370</v>
      </c>
      <c r="E2" s="9">
        <v>42401</v>
      </c>
      <c r="F2" s="9">
        <v>42430</v>
      </c>
      <c r="G2" s="9">
        <v>42461</v>
      </c>
      <c r="H2" s="9">
        <v>42491</v>
      </c>
      <c r="I2" s="9">
        <v>42522</v>
      </c>
      <c r="J2" s="9">
        <v>42552</v>
      </c>
      <c r="K2" s="9">
        <v>42583</v>
      </c>
      <c r="L2" s="9">
        <v>42614</v>
      </c>
      <c r="M2" s="9">
        <v>42644</v>
      </c>
      <c r="N2" s="9">
        <v>42675</v>
      </c>
      <c r="O2" s="9">
        <v>42705</v>
      </c>
      <c r="P2" s="9">
        <v>42736</v>
      </c>
      <c r="Q2" s="9">
        <v>42767</v>
      </c>
      <c r="R2" s="9">
        <v>42795</v>
      </c>
      <c r="S2" s="9">
        <v>42826</v>
      </c>
      <c r="T2" s="9">
        <v>42856</v>
      </c>
      <c r="U2" s="9">
        <v>42887</v>
      </c>
      <c r="V2" s="9">
        <v>42917</v>
      </c>
      <c r="W2" s="9">
        <v>42948</v>
      </c>
      <c r="X2" s="9">
        <v>42979</v>
      </c>
      <c r="Y2" s="9">
        <v>43009</v>
      </c>
      <c r="Z2" s="9">
        <v>43040</v>
      </c>
      <c r="AA2" s="9">
        <v>43070</v>
      </c>
    </row>
    <row r="3" spans="1:34" x14ac:dyDescent="0.25">
      <c r="A3" s="6" t="s">
        <v>12</v>
      </c>
      <c r="B3" s="10">
        <v>3800</v>
      </c>
      <c r="C3" s="10">
        <v>166.66666000000001</v>
      </c>
      <c r="D3" s="19">
        <f>C3+166.6666666</f>
        <v>333.33332660000002</v>
      </c>
      <c r="E3" s="19">
        <f t="shared" ref="E3:T3" si="0">D3+166.6666666</f>
        <v>499.99999320000006</v>
      </c>
      <c r="F3" s="19">
        <f t="shared" si="0"/>
        <v>666.66665980000005</v>
      </c>
      <c r="G3" s="19">
        <f t="shared" si="0"/>
        <v>833.33332640000003</v>
      </c>
      <c r="H3" s="19">
        <f t="shared" si="0"/>
        <v>999.99999300000002</v>
      </c>
      <c r="I3" s="19">
        <f t="shared" si="0"/>
        <v>1166.6666596</v>
      </c>
      <c r="J3" s="19">
        <f t="shared" si="0"/>
        <v>1333.3333262000001</v>
      </c>
      <c r="K3" s="19">
        <f t="shared" si="0"/>
        <v>1499.9999928000002</v>
      </c>
      <c r="L3" s="19">
        <f t="shared" si="0"/>
        <v>1666.6666594000003</v>
      </c>
      <c r="M3" s="19">
        <f t="shared" si="0"/>
        <v>1833.3333260000004</v>
      </c>
      <c r="N3" s="19">
        <f t="shared" si="0"/>
        <v>1999.9999926000005</v>
      </c>
      <c r="O3" s="19">
        <f t="shared" si="0"/>
        <v>2166.6666592000006</v>
      </c>
      <c r="P3" s="19">
        <f t="shared" si="0"/>
        <v>2333.3333258000007</v>
      </c>
      <c r="Q3" s="19">
        <f t="shared" si="0"/>
        <v>2499.9999924000008</v>
      </c>
      <c r="R3" s="19">
        <v>3166.666667</v>
      </c>
      <c r="S3" s="19">
        <f t="shared" si="0"/>
        <v>3333.3333336000001</v>
      </c>
      <c r="T3" s="19">
        <f t="shared" si="0"/>
        <v>3500.0000002000002</v>
      </c>
      <c r="U3" s="19">
        <f>T3+166.6666666-33.33</f>
        <v>3633.3366668000003</v>
      </c>
      <c r="V3" s="19">
        <f>U3+166.6666666-33.33</f>
        <v>3766.6733334000005</v>
      </c>
      <c r="W3" s="19">
        <f>V3+166.6666666-33.33</f>
        <v>3900.0100000000007</v>
      </c>
      <c r="X3" s="19">
        <f>W3+166.6666666-33.33</f>
        <v>4033.3466666000008</v>
      </c>
      <c r="Y3" s="19">
        <f>X3+166.6666666-33.33</f>
        <v>4166.6833332000006</v>
      </c>
      <c r="Z3" s="19">
        <v>500</v>
      </c>
      <c r="AA3">
        <v>500</v>
      </c>
    </row>
    <row r="4" spans="1:34" x14ac:dyDescent="0.25">
      <c r="A4" s="6" t="s">
        <v>6</v>
      </c>
      <c r="B4" s="10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125</v>
      </c>
      <c r="S4">
        <v>125</v>
      </c>
      <c r="T4">
        <v>125</v>
      </c>
      <c r="U4">
        <v>125</v>
      </c>
      <c r="V4">
        <v>125</v>
      </c>
      <c r="W4">
        <v>125</v>
      </c>
      <c r="X4">
        <v>125</v>
      </c>
      <c r="Y4">
        <v>125</v>
      </c>
      <c r="Z4">
        <v>125</v>
      </c>
      <c r="AA4">
        <v>125</v>
      </c>
    </row>
    <row r="5" spans="1:34" x14ac:dyDescent="0.25">
      <c r="A5" s="6" t="s">
        <v>11</v>
      </c>
      <c r="B5" s="10">
        <v>330</v>
      </c>
      <c r="C5" s="10">
        <f>B5+10</f>
        <v>340</v>
      </c>
      <c r="D5" s="7">
        <f>C5+10</f>
        <v>350</v>
      </c>
      <c r="E5" s="7">
        <f t="shared" ref="E5:AA5" si="1">D5+10</f>
        <v>360</v>
      </c>
      <c r="F5" s="7">
        <f t="shared" si="1"/>
        <v>370</v>
      </c>
      <c r="G5" s="7">
        <f t="shared" si="1"/>
        <v>380</v>
      </c>
      <c r="H5" s="7">
        <f t="shared" si="1"/>
        <v>390</v>
      </c>
      <c r="I5" s="7">
        <v>0</v>
      </c>
      <c r="J5" s="7">
        <v>0</v>
      </c>
      <c r="K5" s="7">
        <v>0</v>
      </c>
      <c r="L5" s="7">
        <v>10</v>
      </c>
      <c r="M5" s="7">
        <f t="shared" si="1"/>
        <v>20</v>
      </c>
      <c r="N5" s="7">
        <f t="shared" si="1"/>
        <v>30</v>
      </c>
      <c r="O5" s="7">
        <f t="shared" si="1"/>
        <v>40</v>
      </c>
      <c r="P5" s="7">
        <f t="shared" si="1"/>
        <v>50</v>
      </c>
      <c r="Q5" s="7">
        <f t="shared" si="1"/>
        <v>60</v>
      </c>
      <c r="R5" s="7">
        <v>100</v>
      </c>
      <c r="S5" s="7">
        <f t="shared" si="1"/>
        <v>110</v>
      </c>
      <c r="T5" s="7">
        <f t="shared" si="1"/>
        <v>120</v>
      </c>
      <c r="U5" s="7">
        <f t="shared" si="1"/>
        <v>130</v>
      </c>
      <c r="V5" s="7">
        <f t="shared" si="1"/>
        <v>140</v>
      </c>
      <c r="W5" s="7">
        <f t="shared" si="1"/>
        <v>150</v>
      </c>
      <c r="X5" s="7">
        <f t="shared" si="1"/>
        <v>160</v>
      </c>
      <c r="Y5" s="7">
        <f t="shared" si="1"/>
        <v>170</v>
      </c>
      <c r="Z5" s="7">
        <f t="shared" si="1"/>
        <v>180</v>
      </c>
      <c r="AA5" s="7">
        <f t="shared" si="1"/>
        <v>190</v>
      </c>
      <c r="AB5" s="7"/>
      <c r="AC5" s="7"/>
      <c r="AD5" s="7"/>
      <c r="AE5" s="7"/>
      <c r="AF5" s="7"/>
      <c r="AG5" s="7"/>
      <c r="AH5" s="7"/>
    </row>
    <row r="6" spans="1:34" x14ac:dyDescent="0.25">
      <c r="A6" s="6" t="s">
        <v>7</v>
      </c>
      <c r="B6" s="10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1675</v>
      </c>
      <c r="Z6">
        <v>12.5</v>
      </c>
      <c r="AA6">
        <v>12.5</v>
      </c>
    </row>
    <row r="7" spans="1:34" x14ac:dyDescent="0.25">
      <c r="A7" s="6" t="s">
        <v>8</v>
      </c>
      <c r="B7" s="10">
        <v>250</v>
      </c>
      <c r="C7">
        <v>250</v>
      </c>
      <c r="D7">
        <v>250</v>
      </c>
      <c r="E7">
        <v>250</v>
      </c>
      <c r="F7">
        <v>250</v>
      </c>
      <c r="G7">
        <v>250</v>
      </c>
      <c r="H7">
        <v>250</v>
      </c>
      <c r="I7">
        <v>250</v>
      </c>
      <c r="J7">
        <v>250</v>
      </c>
      <c r="K7">
        <v>250</v>
      </c>
      <c r="L7">
        <v>250</v>
      </c>
      <c r="M7">
        <v>250</v>
      </c>
      <c r="N7">
        <v>250</v>
      </c>
      <c r="O7">
        <v>250</v>
      </c>
      <c r="P7">
        <v>250</v>
      </c>
      <c r="Q7">
        <v>250</v>
      </c>
      <c r="R7">
        <v>345</v>
      </c>
      <c r="S7">
        <v>345</v>
      </c>
      <c r="T7">
        <v>345</v>
      </c>
      <c r="U7">
        <v>345</v>
      </c>
      <c r="V7">
        <v>345</v>
      </c>
      <c r="W7">
        <v>345</v>
      </c>
      <c r="X7">
        <v>345</v>
      </c>
      <c r="Y7">
        <v>345</v>
      </c>
      <c r="Z7">
        <v>345</v>
      </c>
      <c r="AA7">
        <v>345</v>
      </c>
    </row>
    <row r="8" spans="1:34" x14ac:dyDescent="0.25">
      <c r="A8" s="6" t="s">
        <v>9</v>
      </c>
      <c r="B8" s="10">
        <v>350</v>
      </c>
      <c r="C8" s="10">
        <v>350</v>
      </c>
      <c r="D8" s="10">
        <v>350</v>
      </c>
      <c r="E8" s="10">
        <v>350</v>
      </c>
      <c r="F8" s="10">
        <v>350</v>
      </c>
      <c r="G8" s="10">
        <v>350</v>
      </c>
      <c r="H8" s="10">
        <v>350</v>
      </c>
      <c r="I8" s="10">
        <v>350</v>
      </c>
      <c r="J8" s="10">
        <v>350</v>
      </c>
      <c r="K8" s="10">
        <v>350</v>
      </c>
      <c r="L8" s="10">
        <v>350</v>
      </c>
      <c r="M8" s="10">
        <v>350</v>
      </c>
      <c r="N8" s="10">
        <v>350</v>
      </c>
      <c r="O8" s="10">
        <v>350</v>
      </c>
      <c r="P8" s="10">
        <v>350</v>
      </c>
      <c r="Q8" s="10">
        <v>450</v>
      </c>
      <c r="R8" s="10">
        <v>450</v>
      </c>
      <c r="S8" s="10">
        <v>450</v>
      </c>
      <c r="T8" s="10">
        <v>450</v>
      </c>
      <c r="U8" s="10">
        <v>450</v>
      </c>
      <c r="V8" s="10">
        <v>450</v>
      </c>
      <c r="W8" s="10">
        <v>450</v>
      </c>
      <c r="X8" s="10">
        <v>450</v>
      </c>
      <c r="Y8" s="10">
        <v>450</v>
      </c>
      <c r="Z8" s="10">
        <v>450</v>
      </c>
      <c r="AA8" s="10">
        <v>450</v>
      </c>
    </row>
    <row r="9" spans="1:34" x14ac:dyDescent="0.25">
      <c r="A9" s="6" t="s">
        <v>13</v>
      </c>
      <c r="B9">
        <f>SUM(B3:B8)</f>
        <v>4930</v>
      </c>
      <c r="C9" s="10">
        <f>SUM(C3:C8)</f>
        <v>1306.6666599999999</v>
      </c>
      <c r="D9" s="10">
        <f t="shared" ref="D9:Y9" si="2">SUM(D3:D8)</f>
        <v>1483.3333266</v>
      </c>
      <c r="E9" s="10">
        <f t="shared" si="2"/>
        <v>1659.9999932000001</v>
      </c>
      <c r="F9" s="10">
        <f t="shared" si="2"/>
        <v>1836.6666598000002</v>
      </c>
      <c r="G9" s="10">
        <f t="shared" si="2"/>
        <v>2013.3333264</v>
      </c>
      <c r="H9" s="10">
        <f t="shared" si="2"/>
        <v>2189.9999929999999</v>
      </c>
      <c r="I9" s="10">
        <f t="shared" si="2"/>
        <v>1966.6666596</v>
      </c>
      <c r="J9" s="10">
        <f t="shared" si="2"/>
        <v>2133.3333262000001</v>
      </c>
      <c r="K9" s="10">
        <f t="shared" si="2"/>
        <v>2299.9999928000002</v>
      </c>
      <c r="L9" s="10">
        <f t="shared" si="2"/>
        <v>2476.6666594000003</v>
      </c>
      <c r="M9" s="10">
        <f t="shared" si="2"/>
        <v>2653.3333260000004</v>
      </c>
      <c r="N9" s="10">
        <f t="shared" si="2"/>
        <v>2829.9999926000005</v>
      </c>
      <c r="O9" s="10">
        <f t="shared" si="2"/>
        <v>3006.6666592000006</v>
      </c>
      <c r="P9" s="10">
        <f t="shared" si="2"/>
        <v>3183.3333258000007</v>
      </c>
      <c r="Q9" s="10">
        <f t="shared" si="2"/>
        <v>3459.9999924000008</v>
      </c>
      <c r="R9" s="10">
        <f t="shared" si="2"/>
        <v>4199.1666669999995</v>
      </c>
      <c r="S9" s="10">
        <f t="shared" si="2"/>
        <v>4375.8333335999996</v>
      </c>
      <c r="T9" s="10">
        <f t="shared" si="2"/>
        <v>4552.5000001999997</v>
      </c>
      <c r="U9" s="10">
        <f t="shared" si="2"/>
        <v>4695.8366667999999</v>
      </c>
      <c r="V9" s="10">
        <f t="shared" si="2"/>
        <v>4839.1733334</v>
      </c>
      <c r="W9" s="10">
        <f t="shared" si="2"/>
        <v>4982.51</v>
      </c>
      <c r="X9" s="10">
        <f t="shared" si="2"/>
        <v>5125.8466666000004</v>
      </c>
      <c r="Y9" s="10">
        <f t="shared" si="2"/>
        <v>6931.6833332000006</v>
      </c>
      <c r="Z9" s="10">
        <f>SUM(Z3:Z8)</f>
        <v>1612.5</v>
      </c>
      <c r="AA9" s="10">
        <f>SUM(AA3:AA8)</f>
        <v>1622.5</v>
      </c>
    </row>
    <row r="12" spans="1:34" s="9" customFormat="1" x14ac:dyDescent="0.25">
      <c r="A12" s="9" t="s">
        <v>15</v>
      </c>
      <c r="B12" s="9">
        <f>B2</f>
        <v>42309</v>
      </c>
      <c r="C12" s="9">
        <f t="shared" ref="C12:AA12" si="3">C2</f>
        <v>42339</v>
      </c>
      <c r="D12" s="9">
        <f t="shared" si="3"/>
        <v>42370</v>
      </c>
      <c r="E12" s="9">
        <f t="shared" si="3"/>
        <v>42401</v>
      </c>
      <c r="F12" s="9">
        <f t="shared" si="3"/>
        <v>42430</v>
      </c>
      <c r="G12" s="9">
        <f t="shared" si="3"/>
        <v>42461</v>
      </c>
      <c r="H12" s="9">
        <f t="shared" si="3"/>
        <v>42491</v>
      </c>
      <c r="I12" s="9">
        <f t="shared" si="3"/>
        <v>42522</v>
      </c>
      <c r="J12" s="9">
        <f t="shared" si="3"/>
        <v>42552</v>
      </c>
      <c r="K12" s="9">
        <f t="shared" si="3"/>
        <v>42583</v>
      </c>
      <c r="L12" s="9">
        <f t="shared" si="3"/>
        <v>42614</v>
      </c>
      <c r="M12" s="9">
        <f t="shared" si="3"/>
        <v>42644</v>
      </c>
      <c r="N12" s="9">
        <f t="shared" si="3"/>
        <v>42675</v>
      </c>
      <c r="O12" s="9">
        <f t="shared" si="3"/>
        <v>42705</v>
      </c>
      <c r="P12" s="9">
        <f t="shared" si="3"/>
        <v>42736</v>
      </c>
      <c r="Q12" s="9">
        <f t="shared" si="3"/>
        <v>42767</v>
      </c>
      <c r="R12" s="9">
        <f t="shared" si="3"/>
        <v>42795</v>
      </c>
      <c r="S12" s="9">
        <f t="shared" si="3"/>
        <v>42826</v>
      </c>
      <c r="T12" s="9">
        <f t="shared" si="3"/>
        <v>42856</v>
      </c>
      <c r="U12" s="9">
        <f t="shared" si="3"/>
        <v>42887</v>
      </c>
      <c r="V12" s="9">
        <f t="shared" si="3"/>
        <v>42917</v>
      </c>
      <c r="W12" s="9">
        <f t="shared" si="3"/>
        <v>42948</v>
      </c>
      <c r="X12" s="9">
        <f t="shared" si="3"/>
        <v>42979</v>
      </c>
      <c r="Y12" s="9">
        <f t="shared" si="3"/>
        <v>43009</v>
      </c>
      <c r="Z12" s="9">
        <f t="shared" si="3"/>
        <v>43040</v>
      </c>
      <c r="AA12" s="9">
        <f t="shared" si="3"/>
        <v>43070</v>
      </c>
    </row>
    <row r="13" spans="1:34" x14ac:dyDescent="0.25">
      <c r="A13" t="s">
        <v>10</v>
      </c>
      <c r="B13">
        <v>5351</v>
      </c>
      <c r="C13">
        <v>1521</v>
      </c>
      <c r="D13">
        <v>1734</v>
      </c>
      <c r="E13">
        <v>1627</v>
      </c>
      <c r="F13">
        <v>1714</v>
      </c>
      <c r="G13">
        <v>1312</v>
      </c>
      <c r="H13">
        <v>2485</v>
      </c>
      <c r="I13">
        <v>2474</v>
      </c>
      <c r="J13">
        <v>2369</v>
      </c>
      <c r="K13">
        <v>2559</v>
      </c>
      <c r="L13">
        <v>2917</v>
      </c>
      <c r="M13">
        <v>5388</v>
      </c>
      <c r="N13">
        <v>5266</v>
      </c>
      <c r="O13">
        <v>5667</v>
      </c>
      <c r="P13">
        <v>5541</v>
      </c>
      <c r="Q13">
        <v>5545</v>
      </c>
      <c r="R13">
        <v>5926</v>
      </c>
      <c r="S13">
        <v>5739</v>
      </c>
      <c r="T13">
        <v>6860</v>
      </c>
      <c r="U13">
        <v>6747</v>
      </c>
      <c r="V13">
        <v>6755</v>
      </c>
      <c r="W13">
        <v>5229</v>
      </c>
      <c r="X13">
        <v>5554</v>
      </c>
      <c r="Y13">
        <v>9602</v>
      </c>
      <c r="Z13">
        <v>3836</v>
      </c>
      <c r="AA13">
        <v>3749</v>
      </c>
    </row>
    <row r="15" spans="1:34" ht="31.5" x14ac:dyDescent="0.25">
      <c r="A15" s="7" t="s">
        <v>37</v>
      </c>
      <c r="B15" s="10">
        <f>B13-B9</f>
        <v>421</v>
      </c>
      <c r="C15" s="10">
        <f t="shared" ref="C15:AA15" si="4">C13-C9</f>
        <v>214.33334000000013</v>
      </c>
      <c r="D15" s="10">
        <f t="shared" si="4"/>
        <v>250.66667340000004</v>
      </c>
      <c r="E15" s="10">
        <f t="shared" si="4"/>
        <v>-32.999993200000063</v>
      </c>
      <c r="F15" s="10">
        <f t="shared" si="4"/>
        <v>-122.66665980000016</v>
      </c>
      <c r="G15" s="10">
        <f t="shared" si="4"/>
        <v>-701.33332640000003</v>
      </c>
      <c r="H15" s="10">
        <f t="shared" si="4"/>
        <v>295.0000070000001</v>
      </c>
      <c r="I15" s="10">
        <f t="shared" si="4"/>
        <v>507.3333404</v>
      </c>
      <c r="J15" s="10">
        <f t="shared" si="4"/>
        <v>235.6666737999999</v>
      </c>
      <c r="K15" s="10">
        <f t="shared" si="4"/>
        <v>259.0000071999998</v>
      </c>
      <c r="L15" s="10">
        <f t="shared" si="4"/>
        <v>440.3333405999997</v>
      </c>
      <c r="M15" s="10">
        <f t="shared" si="4"/>
        <v>2734.6666739999996</v>
      </c>
      <c r="N15" s="10">
        <f t="shared" si="4"/>
        <v>2436.0000073999995</v>
      </c>
      <c r="O15" s="10">
        <f t="shared" si="4"/>
        <v>2660.3333407999994</v>
      </c>
      <c r="P15" s="10">
        <f t="shared" si="4"/>
        <v>2357.6666741999993</v>
      </c>
      <c r="Q15" s="10">
        <f t="shared" si="4"/>
        <v>2085.0000075999992</v>
      </c>
      <c r="R15" s="10">
        <f t="shared" si="4"/>
        <v>1726.8333330000005</v>
      </c>
      <c r="S15" s="10">
        <f t="shared" si="4"/>
        <v>1363.1666664000004</v>
      </c>
      <c r="T15" s="10">
        <f t="shared" si="4"/>
        <v>2307.4999998000003</v>
      </c>
      <c r="U15" s="10">
        <f t="shared" si="4"/>
        <v>2051.1633332000001</v>
      </c>
      <c r="V15" s="10">
        <f t="shared" si="4"/>
        <v>1915.8266666</v>
      </c>
      <c r="W15" s="10">
        <f t="shared" si="4"/>
        <v>246.48999999999978</v>
      </c>
      <c r="X15" s="10">
        <f t="shared" si="4"/>
        <v>428.15333339999961</v>
      </c>
      <c r="Y15" s="10">
        <f t="shared" si="4"/>
        <v>2670.3166667999994</v>
      </c>
      <c r="Z15" s="10">
        <f t="shared" si="4"/>
        <v>2223.5</v>
      </c>
      <c r="AA15" s="10">
        <f t="shared" si="4"/>
        <v>2126.5</v>
      </c>
    </row>
  </sheetData>
  <phoneticPr fontId="17" type="noConversion"/>
  <printOptions horizontalCentered="1" gridLine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2018-01-19T14:32:30Z</cp:lastPrinted>
  <dcterms:created xsi:type="dcterms:W3CDTF">2011-11-12T00:22:02Z</dcterms:created>
  <dcterms:modified xsi:type="dcterms:W3CDTF">2018-01-19T14:35:36Z</dcterms:modified>
</cp:coreProperties>
</file>