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10_ncr:8100000_{2B40AAF2-573D-4318-80DF-674470666288}" xr6:coauthVersionLast="33" xr6:coauthVersionMax="33" xr10:uidLastSave="{00000000-0000-0000-0000-000000000000}"/>
  <bookViews>
    <workbookView xWindow="0" yWindow="0" windowWidth="15120" windowHeight="1137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Region'!$A$1:$Y$13</definedName>
  </definedNames>
  <calcPr calcId="162913"/>
</workbook>
</file>

<file path=xl/calcChain.xml><?xml version="1.0" encoding="utf-8"?>
<calcChain xmlns="http://schemas.openxmlformats.org/spreadsheetml/2006/main">
  <c r="G15" i="2" l="1"/>
  <c r="F15" i="2" l="1"/>
  <c r="E15" i="2" l="1"/>
  <c r="D15" i="2" l="1"/>
  <c r="D2" i="2" l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C2" i="2"/>
  <c r="C10" i="1" l="1"/>
  <c r="C30" i="1"/>
  <c r="C17" i="1"/>
  <c r="C19" i="1" l="1"/>
  <c r="Z12" i="2" l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C32" i="1" l="1"/>
  <c r="B12" i="2" l="1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B9" i="2" l="1"/>
  <c r="B15" i="2" s="1"/>
  <c r="C5" i="2" l="1"/>
  <c r="D5" i="2" s="1"/>
  <c r="E5" i="2" s="1"/>
  <c r="F5" i="2" s="1"/>
  <c r="G5" i="2" s="1"/>
  <c r="H5" i="2" l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X5" i="2" s="1"/>
  <c r="Y5" i="2" s="1"/>
  <c r="Z5" i="2" s="1"/>
  <c r="Z9" i="2" s="1"/>
  <c r="C9" i="2"/>
  <c r="C15" i="2" s="1"/>
  <c r="D9" i="2" l="1"/>
  <c r="E9" i="2" l="1"/>
  <c r="F9" i="2" l="1"/>
  <c r="G9" i="2" l="1"/>
  <c r="H9" i="2" l="1"/>
  <c r="I9" i="2" l="1"/>
  <c r="J9" i="2" l="1"/>
  <c r="K9" i="2" l="1"/>
  <c r="L9" i="2" l="1"/>
  <c r="M9" i="2" l="1"/>
  <c r="N9" i="2" l="1"/>
  <c r="O9" i="2" l="1"/>
  <c r="P9" i="2" l="1"/>
  <c r="Q9" i="2" l="1"/>
  <c r="R9" i="2" l="1"/>
  <c r="S9" i="2" l="1"/>
  <c r="T9" i="2" l="1"/>
  <c r="U9" i="2" l="1"/>
  <c r="V9" i="2" l="1"/>
  <c r="W9" i="2" l="1"/>
  <c r="Y9" i="2" l="1"/>
  <c r="X9" i="2"/>
</calcChain>
</file>

<file path=xl/sharedStrings.xml><?xml version="1.0" encoding="utf-8"?>
<sst xmlns="http://schemas.openxmlformats.org/spreadsheetml/2006/main" count="71" uniqueCount="61">
  <si>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</si>
  <si>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</si>
  <si>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</si>
  <si>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</si>
  <si>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</si>
  <si>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</si>
  <si>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</si>
  <si>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</si>
  <si>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</si>
  <si>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</si>
  <si>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</si>
  <si>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</si>
  <si>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</si>
  <si>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</si>
  <si>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</si>
  <si>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</si>
  <si>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</si>
  <si>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</si>
  <si>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</si>
  <si>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</si>
  <si>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</si>
  <si>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</si>
  <si>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</si>
  <si>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</si>
  <si>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</si>
  <si>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</si>
  <si>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</si>
  <si>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>Website hosting and URL registration is due in Sept. 2019.  The total cost for this item in 2019 is estimated to be ~$360. This will cover the cost for the next 3 years.  The cost for this service is approximately $10/month.  An additional 3 months is also added to this item as a reserve.</t>
  </si>
  <si>
    <t xml:space="preserve">New Group Literature </t>
  </si>
  <si>
    <t>Annual Budgeted amount divided by 4 which is equivalent to 3 months of anticipated  expenses.  This is equivalent to about 3 Starter Kits.</t>
  </si>
  <si>
    <t>The total budgeted Contingency should be available anytime during the year for unanticipated expenses.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</si>
  <si>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</si>
  <si>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</si>
  <si>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</si>
  <si>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</si>
  <si>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</si>
  <si>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>Please make donations payable to "Midwest Region of Nar-Anon" and send to:
Rod Seemann
6239 Howe Dr.
Fairway, KS  66205</t>
  </si>
  <si>
    <t xml:space="preserve">Funds above (below) Financial Needs </t>
  </si>
  <si>
    <t>This number represents the amount that we should have set aside to send our Delegate and Alternate Delegate to the 2018 WSC. Total cost is estimated to be $4000 for the 2 year period which is equivalent to $166.67/mo.  This cost represents the number of months since Dec. 7, 2015(when we paid for them to go to the 2016 WSC) times $166.67/mo. An additional 3 months is also added to this item as a reserve. Last 6 months of 2017 adjusted for actual cost to send Delegate and Alternate Delegate - $3800</t>
  </si>
  <si>
    <t>Interest</t>
  </si>
  <si>
    <t>Account Activity &amp; Budget to Actual Comparison - FY 2018</t>
  </si>
  <si>
    <t>* - FY2018 runs from 10/1/2017 until 9/30/2018</t>
  </si>
  <si>
    <t> Code </t>
  </si>
  <si>
    <t> FY 2018 Budget* </t>
  </si>
  <si>
    <t> YTD    Total </t>
  </si>
  <si>
    <t> Over / (Under) </t>
  </si>
  <si>
    <t> Comments </t>
  </si>
  <si>
    <t>Agrees with Bank Balance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</si>
  <si>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</si>
  <si>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</si>
  <si>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</si>
  <si>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</si>
  <si>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</si>
  <si>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</si>
  <si>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</si>
  <si>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</si>
  <si>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</si>
  <si>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1 Starter Kit needs to be purchased - O'Fallon, IL  After this purchase is complete, the total amout budgeted will be used plus a little.</t>
  </si>
  <si>
    <t>General Fund Starting Balance - 5/1/2018</t>
  </si>
  <si>
    <t>Donation - St. Peters, MO</t>
  </si>
  <si>
    <t>General Fund Ending Balance - 5/31/2018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</si>
</sst>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5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3">
    <xf numFmtId="0" fontId="0" fillId="0" borderId="0" xfId="0"/>
    <xf numFmtId="164" fontId="0" fillId="0" borderId="0" xfId="0" applyNumberFormat="1"/>
    <xf numFmtId="0" fontId="15" fillId="0" borderId="0" xfId="0" applyFont="1"/>
    <xf numFmtId="0" fontId="16" fillId="0" borderId="0" xfId="0" applyFont="1"/>
    <xf numFmtId="165" fontId="15" fillId="0" borderId="0" xfId="0" applyNumberFormat="1" applyFont="1"/>
    <xf numFmtId="165" fontId="16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19" fillId="0" borderId="0" xfId="0" applyFont="1"/>
    <xf numFmtId="44" fontId="15" fillId="0" borderId="0" xfId="27" applyFont="1"/>
    <xf numFmtId="0" fontId="20" fillId="0" borderId="0" xfId="0" applyFont="1"/>
    <xf numFmtId="165" fontId="20" fillId="0" borderId="1" xfId="0" applyNumberFormat="1" applyFont="1" applyBorder="1"/>
    <xf numFmtId="165" fontId="21" fillId="0" borderId="0" xfId="0" applyNumberFormat="1" applyFont="1"/>
    <xf numFmtId="8" fontId="12" fillId="0" borderId="0" xfId="0" applyNumberFormat="1" applyFont="1"/>
    <xf numFmtId="165" fontId="20" fillId="0" borderId="0" xfId="0" applyNumberFormat="1" applyFont="1" applyBorder="1"/>
    <xf numFmtId="0" fontId="11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0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165" fontId="9" fillId="0" borderId="1" xfId="0" applyNumberFormat="1" applyFont="1" applyBorder="1"/>
    <xf numFmtId="0" fontId="25" fillId="0" borderId="0" xfId="0" applyFont="1"/>
    <xf numFmtId="0" fontId="24" fillId="0" borderId="0" xfId="0" applyFont="1" applyAlignment="1"/>
    <xf numFmtId="0" fontId="26" fillId="0" borderId="0" xfId="0" applyFont="1" applyAlignment="1">
      <alignment horizontal="center" wrapText="1"/>
    </xf>
    <xf numFmtId="8" fontId="5" fillId="0" borderId="0" xfId="40" applyNumberFormat="1" applyFont="1"/>
    <xf numFmtId="44" fontId="0" fillId="0" borderId="0" xfId="27" applyFont="1"/>
    <xf numFmtId="165" fontId="16" fillId="0" borderId="0" xfId="0" applyNumberFormat="1" applyFont="1" applyAlignment="1">
      <alignment vertical="top"/>
    </xf>
    <xf numFmtId="0" fontId="27" fillId="0" borderId="0" xfId="0" applyFont="1" applyAlignment="1">
      <alignment horizontal="left" vertical="top" wrapText="1"/>
    </xf>
    <xf numFmtId="0" fontId="16" fillId="0" borderId="0" xfId="0" applyFont="1" applyAlignment="1">
      <alignment wrapText="1"/>
    </xf>
    <xf numFmtId="164" fontId="16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4" fontId="0" fillId="0" borderId="0" xfId="27" applyFont="1" applyAlignment="1">
      <alignment horizontal="center"/>
    </xf>
    <xf numFmtId="166" fontId="4" fillId="0" borderId="0" xfId="0" applyNumberFormat="1" applyFont="1" applyAlignment="1">
      <alignment horizontal="left" vertical="top" wrapText="1" indent="1"/>
    </xf>
    <xf numFmtId="165" fontId="4" fillId="0" borderId="0" xfId="0" applyNumberFormat="1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wrapText="1"/>
    </xf>
    <xf numFmtId="0" fontId="4" fillId="0" borderId="0" xfId="0" applyFont="1"/>
    <xf numFmtId="0" fontId="16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166" fontId="20" fillId="0" borderId="0" xfId="0" applyNumberFormat="1" applyFont="1" applyAlignment="1">
      <alignment horizontal="right" vertical="top" wrapText="1"/>
    </xf>
    <xf numFmtId="0" fontId="20" fillId="0" borderId="0" xfId="0" applyFont="1" applyAlignment="1">
      <alignment horizontal="left" wrapText="1"/>
    </xf>
    <xf numFmtId="165" fontId="20" fillId="0" borderId="0" xfId="0" applyNumberFormat="1" applyFont="1" applyAlignment="1">
      <alignment horizontal="left" vertical="top"/>
    </xf>
    <xf numFmtId="165" fontId="20" fillId="0" borderId="0" xfId="0" applyNumberFormat="1" applyFont="1"/>
    <xf numFmtId="8" fontId="2" fillId="0" borderId="0" xfId="27" applyNumberFormat="1" applyFont="1"/>
    <xf numFmtId="0" fontId="2" fillId="0" borderId="0" xfId="0" applyFont="1" applyAlignment="1">
      <alignment horizontal="left" wrapText="1" indent="1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4" fontId="1" fillId="0" borderId="0" xfId="27" applyFont="1" applyAlignment="1">
      <alignment horizontal="center"/>
    </xf>
    <xf numFmtId="44" fontId="1" fillId="0" borderId="0" xfId="27" applyFont="1"/>
    <xf numFmtId="0" fontId="19" fillId="0" borderId="0" xfId="0" applyFont="1" applyAlignment="1">
      <alignment horizontal="center" wrapText="1"/>
    </xf>
    <xf numFmtId="44" fontId="29" fillId="0" borderId="0" xfId="27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top"/>
    </xf>
    <xf numFmtId="44" fontId="1" fillId="0" borderId="0" xfId="27" applyFont="1" applyAlignment="1">
      <alignment horizontal="center" vertical="top"/>
    </xf>
    <xf numFmtId="44" fontId="19" fillId="0" borderId="0" xfId="27" applyFont="1" applyAlignment="1">
      <alignment horizontal="center" wrapText="1"/>
    </xf>
    <xf numFmtId="0" fontId="1" fillId="0" borderId="0" xfId="0" applyFont="1" applyAlignment="1">
      <alignment horizontal="left" wrapText="1" indent="1"/>
    </xf>
    <xf numFmtId="0" fontId="20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0" fillId="0" borderId="0" xfId="0" applyFont="1" applyAlignment="1">
      <alignment horizontal="left"/>
    </xf>
    <xf numFmtId="44" fontId="1" fillId="0" borderId="0" xfId="27" applyFont="1" applyAlignment="1">
      <alignment horizontal="left" vertical="top" wrapText="1"/>
    </xf>
    <xf numFmtId="0" fontId="1" fillId="0" borderId="0" xfId="39" applyFont="1" applyAlignment="1">
      <alignment horizontal="left" wrapText="1" inden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3" fillId="0" borderId="0" xfId="0" applyFont="1" applyAlignment="1">
      <alignment horizontal="center"/>
    </xf>
    <xf numFmtId="168" fontId="23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</cellXfs>
  <cellStyles count="45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Normal 2" xfId="30" xr:uid="{00000000-0005-0000-0000-000022000000}"/>
    <cellStyle name="Normal 3" xfId="28" xr:uid="{00000000-0005-0000-0000-000023000000}"/>
    <cellStyle name="Normal 4" xfId="33" xr:uid="{00000000-0005-0000-0000-000024000000}"/>
    <cellStyle name="Normal 5" xfId="36" xr:uid="{00000000-0005-0000-0000-000025000000}"/>
    <cellStyle name="Normal 6" xfId="39" xr:uid="{00000000-0005-0000-0000-000026000000}"/>
    <cellStyle name="Normal 7" xfId="42" xr:uid="{00000000-0005-0000-0000-000027000000}"/>
    <cellStyle name="Percent 2" xfId="32" xr:uid="{00000000-0005-0000-0000-000028000000}"/>
    <cellStyle name="Percent 3" xfId="35" xr:uid="{00000000-0005-0000-0000-000029000000}"/>
    <cellStyle name="Percent 4" xfId="38" xr:uid="{00000000-0005-0000-0000-00002A000000}"/>
    <cellStyle name="Percent 5" xfId="41" xr:uid="{00000000-0005-0000-0000-00002B000000}"/>
    <cellStyle name="Percent 6" xfId="44" xr:uid="{00000000-0005-0000-0000-00002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61E-2"/>
          <c:w val="0.90268234076374254"/>
          <c:h val="0.72531270374642665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Region'!$A$9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Region'!$B$9:$AG$9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3389.1666660000005</c:v>
                </c:pt>
                <c:pt idx="11">
                  <c:v>3565.8333326000006</c:v>
                </c:pt>
                <c:pt idx="12">
                  <c:v>3742.4999992000007</c:v>
                </c:pt>
                <c:pt idx="13">
                  <c:v>3919.1666658000008</c:v>
                </c:pt>
                <c:pt idx="14">
                  <c:v>4095.8333324000009</c:v>
                </c:pt>
                <c:pt idx="15">
                  <c:v>4272.4999990000015</c:v>
                </c:pt>
                <c:pt idx="16">
                  <c:v>4449.1666656000016</c:v>
                </c:pt>
                <c:pt idx="17">
                  <c:v>4625.8333322000017</c:v>
                </c:pt>
                <c:pt idx="18">
                  <c:v>4802.4999988000018</c:v>
                </c:pt>
                <c:pt idx="19">
                  <c:v>4979.1666654000019</c:v>
                </c:pt>
                <c:pt idx="20">
                  <c:v>5155.833332000002</c:v>
                </c:pt>
                <c:pt idx="21">
                  <c:v>4972.4999986000021</c:v>
                </c:pt>
                <c:pt idx="22">
                  <c:v>5149.1666652000013</c:v>
                </c:pt>
                <c:pt idx="23">
                  <c:v>5325.8333318000014</c:v>
                </c:pt>
                <c:pt idx="24">
                  <c:v>1502.5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Region'!$A$13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Region'!$B$13:$AG$13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415080"/>
        <c:axId val="203414688"/>
        <c:extLst/>
      </c:lineChart>
      <c:dateAx>
        <c:axId val="203415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4688"/>
        <c:crosses val="autoZero"/>
        <c:auto val="1"/>
        <c:lblOffset val="100"/>
        <c:baseTimeUnit val="days"/>
      </c:dateAx>
      <c:valAx>
        <c:axId val="20341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5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76"/>
          <c:y val="0.9493097280037448"/>
          <c:w val="0.6442674947321726"/>
          <c:h val="5.0690271996255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tabSelected="1" zoomScaleNormal="100" workbookViewId="0">
      <selection activeCell="D16" sqref="D16"/>
    </sheetView>
  </sheetViews>
  <sheetFormatPr defaultColWidth="11" defaultRowHeight="15.75" x14ac:dyDescent="0.25"/>
  <cols>
    <col min="1" max="1" width="54.125" customWidth="1"/>
    <col min="2" max="2" width="12.125" bestFit="1" customWidth="1"/>
    <col min="3" max="3" width="17.5" customWidth="1"/>
    <col min="4" max="4" width="46.625" style="7" customWidth="1"/>
  </cols>
  <sheetData>
    <row r="1" spans="1:4" ht="23.25" customHeight="1" x14ac:dyDescent="0.35">
      <c r="A1" s="70" t="s">
        <v>0</v>
      </c>
      <c r="B1" s="70"/>
      <c r="C1" s="70"/>
      <c r="D1" s="70"/>
    </row>
    <row r="2" spans="1:4" ht="23.25" customHeight="1" x14ac:dyDescent="0.35">
      <c r="A2" s="70" t="s">
        <v>1</v>
      </c>
      <c r="B2" s="70"/>
      <c r="C2" s="70"/>
      <c r="D2" s="70"/>
    </row>
    <row r="3" spans="1:4" ht="23.25" customHeight="1" x14ac:dyDescent="0.35">
      <c r="A3" s="71">
        <v>43251</v>
      </c>
      <c r="B3" s="71"/>
      <c r="C3" s="71"/>
      <c r="D3" s="71"/>
    </row>
    <row r="4" spans="1:4" x14ac:dyDescent="0.25">
      <c r="A4" s="2"/>
      <c r="B4" s="2"/>
      <c r="C4" s="3"/>
    </row>
    <row r="5" spans="1:4" ht="21" thickBot="1" x14ac:dyDescent="0.35">
      <c r="A5" s="13" t="s">
        <v>58</v>
      </c>
      <c r="B5" s="4"/>
      <c r="C5" s="14">
        <v>4441.29</v>
      </c>
      <c r="D5" s="21" t="s">
        <v>14</v>
      </c>
    </row>
    <row r="6" spans="1:4" ht="16.5" thickTop="1" x14ac:dyDescent="0.25">
      <c r="A6" s="2"/>
      <c r="B6" s="4"/>
      <c r="C6" s="5"/>
    </row>
    <row r="7" spans="1:4" x14ac:dyDescent="0.25">
      <c r="A7" s="11" t="s">
        <v>2</v>
      </c>
      <c r="B7" s="4"/>
      <c r="C7" s="5"/>
    </row>
    <row r="8" spans="1:4" x14ac:dyDescent="0.25">
      <c r="A8" s="48" t="s">
        <v>59</v>
      </c>
      <c r="B8" s="55">
        <v>25</v>
      </c>
    </row>
    <row r="9" spans="1:4" x14ac:dyDescent="0.25">
      <c r="A9" s="67" t="s">
        <v>39</v>
      </c>
      <c r="B9" s="26">
        <v>0.18</v>
      </c>
    </row>
    <row r="10" spans="1:4" x14ac:dyDescent="0.25">
      <c r="A10" s="8" t="s">
        <v>4</v>
      </c>
      <c r="B10" s="16"/>
      <c r="C10" s="5">
        <f>SUM(B8:B9)</f>
        <v>25.18</v>
      </c>
      <c r="D10" s="20"/>
    </row>
    <row r="11" spans="1:4" x14ac:dyDescent="0.25">
      <c r="A11" s="2"/>
      <c r="B11" s="12"/>
      <c r="C11" s="5"/>
    </row>
    <row r="12" spans="1:4" x14ac:dyDescent="0.25">
      <c r="C12" s="5"/>
    </row>
    <row r="13" spans="1:4" x14ac:dyDescent="0.25">
      <c r="A13" s="11" t="s">
        <v>3</v>
      </c>
      <c r="B13" s="12"/>
      <c r="C13" s="5"/>
    </row>
    <row r="14" spans="1:4" ht="15" customHeight="1" x14ac:dyDescent="0.25">
      <c r="A14" s="48"/>
      <c r="B14" s="49"/>
      <c r="C14" s="5"/>
    </row>
    <row r="15" spans="1:4" x14ac:dyDescent="0.25">
      <c r="A15" s="50"/>
      <c r="B15" s="55"/>
      <c r="C15" s="5"/>
    </row>
    <row r="16" spans="1:4" x14ac:dyDescent="0.25">
      <c r="A16" s="47"/>
      <c r="B16" s="46"/>
      <c r="C16" s="5"/>
    </row>
    <row r="17" spans="1:4" x14ac:dyDescent="0.25">
      <c r="A17" s="8" t="s">
        <v>5</v>
      </c>
      <c r="B17" s="4"/>
      <c r="C17" s="5">
        <f>SUM(B14:B16)</f>
        <v>0</v>
      </c>
    </row>
    <row r="18" spans="1:4" ht="16.5" customHeight="1" thickBot="1" x14ac:dyDescent="0.35">
      <c r="A18" s="18"/>
      <c r="B18" s="15"/>
      <c r="C18" s="22"/>
    </row>
    <row r="19" spans="1:4" ht="21" thickTop="1" x14ac:dyDescent="0.3">
      <c r="A19" s="13" t="s">
        <v>60</v>
      </c>
      <c r="B19" s="15"/>
      <c r="C19" s="17">
        <f>C5+C10-C17</f>
        <v>4466.47</v>
      </c>
      <c r="D19" s="7" t="s">
        <v>47</v>
      </c>
    </row>
    <row r="20" spans="1:4" ht="20.25" x14ac:dyDescent="0.3">
      <c r="A20" s="51"/>
      <c r="B20" s="15"/>
      <c r="C20" s="17"/>
      <c r="D20" s="62"/>
    </row>
    <row r="21" spans="1:4" ht="20.25" x14ac:dyDescent="0.3">
      <c r="A21" s="63"/>
      <c r="B21" s="15"/>
      <c r="C21" s="17"/>
      <c r="D21" s="62"/>
    </row>
    <row r="23" spans="1:4" ht="20.25" x14ac:dyDescent="0.25">
      <c r="A23" s="41" t="s">
        <v>33</v>
      </c>
      <c r="B23" s="28"/>
      <c r="C23" s="29"/>
    </row>
    <row r="24" spans="1:4" ht="114.75" x14ac:dyDescent="0.25">
      <c r="A24" s="35" t="s">
        <v>12</v>
      </c>
      <c r="B24" s="39"/>
      <c r="C24" s="66">
        <v>1333.33</v>
      </c>
      <c r="D24" s="37" t="s">
        <v>38</v>
      </c>
    </row>
    <row r="25" spans="1:4" ht="24.75" customHeight="1" x14ac:dyDescent="0.25">
      <c r="A25" s="35" t="s">
        <v>6</v>
      </c>
      <c r="B25" s="39"/>
      <c r="C25" s="36">
        <v>125</v>
      </c>
      <c r="D25" s="37" t="s">
        <v>26</v>
      </c>
    </row>
    <row r="26" spans="1:4" ht="63.75" x14ac:dyDescent="0.25">
      <c r="A26" s="35" t="s">
        <v>22</v>
      </c>
      <c r="B26" s="39"/>
      <c r="C26" s="36">
        <v>240</v>
      </c>
      <c r="D26" s="37" t="s">
        <v>27</v>
      </c>
    </row>
    <row r="27" spans="1:4" ht="25.5" x14ac:dyDescent="0.25">
      <c r="A27" s="35" t="s">
        <v>7</v>
      </c>
      <c r="B27" s="39"/>
      <c r="C27" s="36">
        <v>12.5</v>
      </c>
      <c r="D27" s="37" t="s">
        <v>26</v>
      </c>
    </row>
    <row r="28" spans="1:4" ht="38.25" x14ac:dyDescent="0.25">
      <c r="A28" s="35" t="s">
        <v>28</v>
      </c>
      <c r="B28" s="39"/>
      <c r="C28" s="36">
        <v>345</v>
      </c>
      <c r="D28" s="37" t="s">
        <v>29</v>
      </c>
    </row>
    <row r="29" spans="1:4" ht="26.25" x14ac:dyDescent="0.25">
      <c r="A29" s="35" t="s">
        <v>9</v>
      </c>
      <c r="B29" s="39"/>
      <c r="C29" s="36">
        <v>450</v>
      </c>
      <c r="D29" s="38" t="s">
        <v>30</v>
      </c>
    </row>
    <row r="30" spans="1:4" ht="20.25" x14ac:dyDescent="0.25">
      <c r="A30" s="42" t="s">
        <v>31</v>
      </c>
      <c r="B30" s="39"/>
      <c r="C30" s="44">
        <f>SUM(C24:C29)</f>
        <v>2505.83</v>
      </c>
      <c r="D30" s="40"/>
    </row>
    <row r="31" spans="1:4" x14ac:dyDescent="0.25">
      <c r="A31" s="30"/>
      <c r="B31" s="39"/>
      <c r="C31" s="31"/>
      <c r="D31" s="30"/>
    </row>
    <row r="32" spans="1:4" ht="40.5" x14ac:dyDescent="0.3">
      <c r="A32" s="43" t="s">
        <v>34</v>
      </c>
      <c r="B32" s="39"/>
      <c r="C32" s="45">
        <f>C19-C30</f>
        <v>1960.6400000000003</v>
      </c>
      <c r="D32" s="38" t="s">
        <v>32</v>
      </c>
    </row>
    <row r="33" spans="1:4" ht="15.75" customHeight="1" x14ac:dyDescent="0.3">
      <c r="A33" s="43"/>
      <c r="B33" s="39"/>
      <c r="C33" s="45"/>
      <c r="D33" s="38"/>
    </row>
    <row r="34" spans="1:4" ht="81" customHeight="1" x14ac:dyDescent="0.3">
      <c r="A34" s="68" t="s">
        <v>36</v>
      </c>
      <c r="B34" s="69"/>
      <c r="C34" s="69"/>
      <c r="D34" s="69"/>
    </row>
    <row r="35" spans="1:4" x14ac:dyDescent="0.25">
      <c r="B35" s="1"/>
      <c r="C35" s="1"/>
    </row>
    <row r="36" spans="1:4" x14ac:dyDescent="0.25">
      <c r="B36" s="1"/>
      <c r="C36" s="1"/>
    </row>
    <row r="37" spans="1:4" x14ac:dyDescent="0.25">
      <c r="B37" s="1"/>
      <c r="C37" s="1"/>
    </row>
  </sheetData>
  <mergeCells count="4">
    <mergeCell ref="A34:D34"/>
    <mergeCell ref="A1:D1"/>
    <mergeCell ref="A2:D2"/>
    <mergeCell ref="A3:D3"/>
  </mergeCells>
  <phoneticPr fontId="17" type="noConversion"/>
  <pageMargins left="0.75" right="0.75" top="1" bottom="1" header="0.5" footer="0.5"/>
  <pageSetup scale="63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zoomScaleNormal="100" workbookViewId="0">
      <selection activeCell="G18" sqref="G18"/>
    </sheetView>
  </sheetViews>
  <sheetFormatPr defaultRowHeight="15" x14ac:dyDescent="0.2"/>
  <cols>
    <col min="1" max="2" width="9" style="23"/>
    <col min="3" max="3" width="29.375" style="23" customWidth="1"/>
    <col min="4" max="4" width="12.5" style="23" customWidth="1"/>
    <col min="5" max="5" width="11.125" style="23" customWidth="1"/>
    <col min="6" max="6" width="13.75" style="23" customWidth="1"/>
    <col min="7" max="7" width="51.875" style="23" customWidth="1"/>
    <col min="8" max="16384" width="9" style="23"/>
  </cols>
  <sheetData>
    <row r="1" spans="1:8" ht="21" customHeight="1" x14ac:dyDescent="0.3">
      <c r="A1" s="72" t="s">
        <v>40</v>
      </c>
      <c r="B1" s="72"/>
      <c r="C1" s="72"/>
      <c r="D1" s="72"/>
      <c r="E1" s="72"/>
      <c r="F1" s="72"/>
      <c r="G1" s="72"/>
      <c r="H1" s="24"/>
    </row>
    <row r="2" spans="1:8" ht="15.75" customHeight="1" x14ac:dyDescent="0.2">
      <c r="A2" s="52"/>
      <c r="B2" s="53"/>
      <c r="C2" s="51"/>
      <c r="D2" s="54"/>
      <c r="E2" s="54"/>
      <c r="F2" s="55"/>
      <c r="G2" s="51"/>
    </row>
    <row r="3" spans="1:8" s="25" customFormat="1" ht="43.5" customHeight="1" x14ac:dyDescent="0.55000000000000004">
      <c r="A3" s="58"/>
      <c r="B3" s="61" t="s">
        <v>42</v>
      </c>
      <c r="C3" s="56" t="s">
        <v>16</v>
      </c>
      <c r="D3" s="57" t="s">
        <v>43</v>
      </c>
      <c r="E3" s="57" t="s">
        <v>44</v>
      </c>
      <c r="F3" s="57" t="s">
        <v>45</v>
      </c>
      <c r="G3" s="57" t="s">
        <v>46</v>
      </c>
    </row>
    <row r="4" spans="1:8" ht="20.25" customHeight="1" x14ac:dyDescent="0.2">
      <c r="A4" s="52"/>
      <c r="B4" s="54" t="s">
        <v>48</v>
      </c>
      <c r="C4" s="51" t="s">
        <v>17</v>
      </c>
      <c r="D4" s="55">
        <v>3600</v>
      </c>
      <c r="E4" s="54">
        <v>1961.75</v>
      </c>
      <c r="F4" s="55">
        <v>-1638.25</v>
      </c>
      <c r="G4" s="51"/>
    </row>
    <row r="5" spans="1:8" ht="20.25" customHeight="1" x14ac:dyDescent="0.2">
      <c r="A5" s="52"/>
      <c r="B5" s="54" t="s">
        <v>49</v>
      </c>
      <c r="C5" s="51" t="s">
        <v>18</v>
      </c>
      <c r="D5" s="55">
        <v>900</v>
      </c>
      <c r="E5" s="54">
        <v>2073.65</v>
      </c>
      <c r="F5" s="55">
        <v>1173.6500000000001</v>
      </c>
      <c r="G5" s="51"/>
    </row>
    <row r="6" spans="1:8" ht="20.25" customHeight="1" x14ac:dyDescent="0.2">
      <c r="A6" s="52"/>
      <c r="B6" s="54"/>
      <c r="C6" s="58" t="s">
        <v>19</v>
      </c>
      <c r="D6" s="55">
        <v>4500</v>
      </c>
      <c r="E6" s="55">
        <v>4035.4</v>
      </c>
      <c r="F6" s="55">
        <v>-464.59999999999991</v>
      </c>
      <c r="G6" s="51"/>
    </row>
    <row r="7" spans="1:8" ht="20.25" customHeight="1" x14ac:dyDescent="0.2">
      <c r="A7" s="52"/>
      <c r="B7" s="54"/>
      <c r="C7" s="51"/>
      <c r="D7" s="55"/>
      <c r="E7" s="54"/>
      <c r="F7" s="55"/>
      <c r="G7" s="51"/>
    </row>
    <row r="8" spans="1:8" ht="30" x14ac:dyDescent="0.2">
      <c r="A8" s="59"/>
      <c r="B8" s="54" t="s">
        <v>50</v>
      </c>
      <c r="C8" s="51" t="s">
        <v>20</v>
      </c>
      <c r="D8" s="55">
        <v>2000</v>
      </c>
      <c r="E8" s="54">
        <v>3800</v>
      </c>
      <c r="F8" s="55">
        <v>1800</v>
      </c>
      <c r="G8" s="50"/>
    </row>
    <row r="9" spans="1:8" x14ac:dyDescent="0.2">
      <c r="A9" s="52"/>
      <c r="B9" s="54" t="s">
        <v>51</v>
      </c>
      <c r="C9" s="51" t="s">
        <v>35</v>
      </c>
      <c r="D9" s="55">
        <v>500</v>
      </c>
      <c r="E9" s="54">
        <v>0</v>
      </c>
      <c r="F9" s="55">
        <v>-500</v>
      </c>
      <c r="G9" s="51"/>
    </row>
    <row r="10" spans="1:8" x14ac:dyDescent="0.2">
      <c r="A10" s="52"/>
      <c r="B10" s="54" t="s">
        <v>52</v>
      </c>
      <c r="C10" s="51" t="s">
        <v>21</v>
      </c>
      <c r="D10" s="55">
        <v>25</v>
      </c>
      <c r="E10" s="54">
        <v>-1.6999999999999997</v>
      </c>
      <c r="F10" s="55">
        <v>-26.7</v>
      </c>
      <c r="G10" s="51"/>
    </row>
    <row r="11" spans="1:8" x14ac:dyDescent="0.2">
      <c r="A11" s="52"/>
      <c r="B11" s="54" t="s">
        <v>53</v>
      </c>
      <c r="C11" s="51" t="s">
        <v>22</v>
      </c>
      <c r="D11" s="55">
        <v>120</v>
      </c>
      <c r="E11" s="54">
        <v>0</v>
      </c>
      <c r="F11" s="55">
        <v>-120</v>
      </c>
      <c r="G11" s="51"/>
    </row>
    <row r="12" spans="1:8" x14ac:dyDescent="0.2">
      <c r="A12" s="52"/>
      <c r="B12" s="54" t="s">
        <v>54</v>
      </c>
      <c r="C12" s="51" t="s">
        <v>23</v>
      </c>
      <c r="D12" s="55">
        <v>25</v>
      </c>
      <c r="E12" s="54">
        <v>0</v>
      </c>
      <c r="F12" s="55">
        <v>-25</v>
      </c>
      <c r="G12" s="51"/>
    </row>
    <row r="13" spans="1:8" ht="45" x14ac:dyDescent="0.2">
      <c r="A13" s="52"/>
      <c r="B13" s="54" t="s">
        <v>55</v>
      </c>
      <c r="C13" s="51" t="s">
        <v>8</v>
      </c>
      <c r="D13" s="49">
        <v>1380</v>
      </c>
      <c r="E13" s="60">
        <v>1324.54</v>
      </c>
      <c r="F13" s="49">
        <v>-55.460000000000036</v>
      </c>
      <c r="G13" s="51" t="s">
        <v>57</v>
      </c>
    </row>
    <row r="14" spans="1:8" x14ac:dyDescent="0.2">
      <c r="A14" s="52"/>
      <c r="B14" s="54" t="s">
        <v>56</v>
      </c>
      <c r="C14" s="51" t="s">
        <v>9</v>
      </c>
      <c r="D14" s="55">
        <v>450</v>
      </c>
      <c r="E14" s="54">
        <v>0</v>
      </c>
      <c r="F14" s="55">
        <v>-450</v>
      </c>
      <c r="G14" s="51"/>
    </row>
    <row r="15" spans="1:8" x14ac:dyDescent="0.2">
      <c r="A15" s="52"/>
      <c r="B15" s="53" t="s">
        <v>24</v>
      </c>
      <c r="C15" s="51" t="s">
        <v>25</v>
      </c>
      <c r="D15" s="54">
        <v>0</v>
      </c>
      <c r="E15" s="54">
        <v>0</v>
      </c>
      <c r="F15" s="55">
        <v>0</v>
      </c>
      <c r="G15" s="51"/>
    </row>
    <row r="16" spans="1:8" x14ac:dyDescent="0.2">
      <c r="A16" s="52"/>
      <c r="B16" s="53"/>
      <c r="C16" s="58" t="s">
        <v>19</v>
      </c>
      <c r="D16" s="55">
        <v>4500</v>
      </c>
      <c r="E16" s="54">
        <v>5122.84</v>
      </c>
      <c r="F16" s="55">
        <v>622.84000000000015</v>
      </c>
      <c r="G16" s="51"/>
    </row>
    <row r="17" spans="1:7" x14ac:dyDescent="0.2">
      <c r="A17" s="52"/>
      <c r="B17" s="64"/>
      <c r="C17" s="58"/>
      <c r="D17" s="55"/>
      <c r="E17" s="54"/>
      <c r="F17" s="55"/>
      <c r="G17" s="51"/>
    </row>
    <row r="18" spans="1:7" ht="15.75" x14ac:dyDescent="0.25">
      <c r="A18" s="52"/>
      <c r="B18" s="65" t="s">
        <v>41</v>
      </c>
      <c r="C18" s="65"/>
      <c r="D18" s="65"/>
      <c r="E18" s="65"/>
      <c r="F18" s="65"/>
      <c r="G18" s="51"/>
    </row>
    <row r="19" spans="1:7" ht="15.75" x14ac:dyDescent="0.25">
      <c r="A19" s="32"/>
      <c r="B19" s="33"/>
      <c r="C19" s="7"/>
      <c r="D19" s="34"/>
      <c r="E19" s="34"/>
      <c r="F19" s="27"/>
      <c r="G19" s="7"/>
    </row>
  </sheetData>
  <mergeCells count="1">
    <mergeCell ref="A1:G1"/>
  </mergeCells>
  <printOptions gridLines="1"/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workbookViewId="0">
      <selection activeCell="I36" sqref="I36"/>
    </sheetView>
  </sheetViews>
  <sheetFormatPr defaultRowHeight="15.75" x14ac:dyDescent="0.25"/>
  <sheetData/>
  <pageMargins left="0.7" right="0.7" top="0.75" bottom="0.75" header="0.3" footer="0.3"/>
  <pageSetup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5"/>
  <sheetViews>
    <sheetView zoomScaleNormal="100" workbookViewId="0">
      <pane xSplit="1" topLeftCell="B1" activePane="topRight" state="frozen"/>
      <selection pane="topRight" activeCell="I19" sqref="I19"/>
    </sheetView>
  </sheetViews>
  <sheetFormatPr defaultColWidth="11" defaultRowHeight="15.75" x14ac:dyDescent="0.25"/>
  <cols>
    <col min="1" max="1" width="28" customWidth="1"/>
    <col min="2" max="2" width="9.5" customWidth="1"/>
    <col min="3" max="3" width="10.25" customWidth="1"/>
    <col min="4" max="11" width="7.25" customWidth="1"/>
    <col min="12" max="12" width="7.375" customWidth="1"/>
    <col min="13" max="24" width="7.25" customWidth="1"/>
    <col min="25" max="25" width="7.625" customWidth="1"/>
    <col min="26" max="26" width="7.875" customWidth="1"/>
  </cols>
  <sheetData>
    <row r="2" spans="1:33" x14ac:dyDescent="0.25">
      <c r="A2" s="6" t="s">
        <v>15</v>
      </c>
      <c r="B2" s="9">
        <v>43100</v>
      </c>
      <c r="C2" s="9">
        <f>EDATE(B2,1)</f>
        <v>43131</v>
      </c>
      <c r="D2" s="9">
        <f t="shared" ref="D2:Z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 t="shared" si="0"/>
        <v>43827</v>
      </c>
    </row>
    <row r="3" spans="1:33" x14ac:dyDescent="0.25">
      <c r="A3" s="6" t="s">
        <v>12</v>
      </c>
      <c r="B3" s="10">
        <v>500</v>
      </c>
      <c r="C3" s="19">
        <f>B3+166.6666666</f>
        <v>666.66666659999999</v>
      </c>
      <c r="D3" s="19">
        <f t="shared" ref="D3:Y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f t="shared" si="1"/>
        <v>4166.6666652000013</v>
      </c>
      <c r="Y3" s="19">
        <f t="shared" si="1"/>
        <v>4333.3333318000014</v>
      </c>
      <c r="Z3" s="19">
        <v>500</v>
      </c>
    </row>
    <row r="4" spans="1:33" x14ac:dyDescent="0.25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125</v>
      </c>
      <c r="M4">
        <v>125</v>
      </c>
      <c r="N4">
        <v>125</v>
      </c>
      <c r="O4">
        <v>125</v>
      </c>
      <c r="P4">
        <v>125</v>
      </c>
      <c r="Q4">
        <v>125</v>
      </c>
      <c r="R4">
        <v>125</v>
      </c>
      <c r="S4">
        <v>125</v>
      </c>
      <c r="T4">
        <v>125</v>
      </c>
      <c r="U4">
        <v>125</v>
      </c>
      <c r="V4">
        <v>125</v>
      </c>
      <c r="W4">
        <v>125</v>
      </c>
      <c r="X4">
        <v>125</v>
      </c>
      <c r="Y4">
        <v>125</v>
      </c>
      <c r="Z4">
        <v>125</v>
      </c>
    </row>
    <row r="5" spans="1:33" x14ac:dyDescent="0.25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f t="shared" ref="V5" si="17">U5+10</f>
        <v>390</v>
      </c>
      <c r="W5" s="7">
        <v>40</v>
      </c>
      <c r="X5" s="7">
        <f t="shared" ref="X5" si="18">W5+10</f>
        <v>50</v>
      </c>
      <c r="Y5" s="7">
        <f t="shared" ref="Y5" si="19">X5+10</f>
        <v>60</v>
      </c>
      <c r="Z5" s="7">
        <f t="shared" ref="Z5" si="20">Y5+10</f>
        <v>70</v>
      </c>
      <c r="AA5" s="7"/>
      <c r="AB5" s="7"/>
      <c r="AC5" s="7"/>
      <c r="AD5" s="7"/>
      <c r="AE5" s="7"/>
      <c r="AF5" s="7"/>
      <c r="AG5" s="7"/>
    </row>
    <row r="6" spans="1:33" x14ac:dyDescent="0.25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</row>
    <row r="7" spans="1:33" x14ac:dyDescent="0.25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345</v>
      </c>
      <c r="M7">
        <v>345</v>
      </c>
      <c r="N7">
        <v>345</v>
      </c>
      <c r="O7">
        <v>345</v>
      </c>
      <c r="P7">
        <v>345</v>
      </c>
      <c r="Q7">
        <v>345</v>
      </c>
      <c r="R7">
        <v>345</v>
      </c>
      <c r="S7">
        <v>345</v>
      </c>
      <c r="T7">
        <v>345</v>
      </c>
      <c r="U7">
        <v>345</v>
      </c>
      <c r="V7">
        <v>345</v>
      </c>
      <c r="W7">
        <v>345</v>
      </c>
      <c r="X7">
        <v>345</v>
      </c>
      <c r="Y7">
        <v>345</v>
      </c>
      <c r="Z7">
        <v>345</v>
      </c>
    </row>
    <row r="8" spans="1:33" x14ac:dyDescent="0.25">
      <c r="A8" s="6" t="s">
        <v>9</v>
      </c>
      <c r="B8" s="10">
        <v>450</v>
      </c>
      <c r="C8" s="10">
        <v>450</v>
      </c>
      <c r="D8" s="10">
        <v>450</v>
      </c>
      <c r="E8" s="10">
        <v>450</v>
      </c>
      <c r="F8" s="10">
        <v>450</v>
      </c>
      <c r="G8" s="10">
        <v>450</v>
      </c>
      <c r="H8" s="10">
        <v>450</v>
      </c>
      <c r="I8" s="10">
        <v>450</v>
      </c>
      <c r="J8" s="10">
        <v>450</v>
      </c>
      <c r="K8" s="10">
        <v>450</v>
      </c>
      <c r="L8" s="10">
        <v>450</v>
      </c>
      <c r="M8" s="10">
        <v>450</v>
      </c>
      <c r="N8" s="10">
        <v>450</v>
      </c>
      <c r="O8" s="10">
        <v>450</v>
      </c>
      <c r="P8" s="10">
        <v>450</v>
      </c>
      <c r="Q8" s="10">
        <v>450</v>
      </c>
      <c r="R8" s="10">
        <v>450</v>
      </c>
      <c r="S8" s="10">
        <v>450</v>
      </c>
      <c r="T8" s="10">
        <v>450</v>
      </c>
      <c r="U8" s="10">
        <v>450</v>
      </c>
      <c r="V8" s="10">
        <v>450</v>
      </c>
      <c r="W8" s="10">
        <v>450</v>
      </c>
      <c r="X8" s="10">
        <v>450</v>
      </c>
      <c r="Y8" s="10">
        <v>450</v>
      </c>
      <c r="Z8" s="10">
        <v>450</v>
      </c>
    </row>
    <row r="9" spans="1:33" x14ac:dyDescent="0.25">
      <c r="A9" s="6" t="s">
        <v>13</v>
      </c>
      <c r="B9" s="10">
        <f>SUM(B3:B8)</f>
        <v>1622.5</v>
      </c>
      <c r="C9" s="10">
        <f t="shared" ref="C9:X9" si="21">SUM(C3:C8)</f>
        <v>1799.1666666000001</v>
      </c>
      <c r="D9" s="10">
        <f t="shared" si="21"/>
        <v>1975.8333332</v>
      </c>
      <c r="E9" s="10">
        <f t="shared" si="21"/>
        <v>2152.4999997999998</v>
      </c>
      <c r="F9" s="10">
        <f t="shared" si="21"/>
        <v>2329.1666663999999</v>
      </c>
      <c r="G9" s="10">
        <f t="shared" si="21"/>
        <v>2505.833333</v>
      </c>
      <c r="H9" s="10">
        <f t="shared" si="21"/>
        <v>2682.4999996000001</v>
      </c>
      <c r="I9" s="10">
        <f t="shared" si="21"/>
        <v>2859.1666662000002</v>
      </c>
      <c r="J9" s="10">
        <f t="shared" si="21"/>
        <v>3035.8333328000003</v>
      </c>
      <c r="K9" s="10">
        <f t="shared" si="21"/>
        <v>3212.4999994000004</v>
      </c>
      <c r="L9" s="10">
        <f t="shared" si="21"/>
        <v>3389.1666660000005</v>
      </c>
      <c r="M9" s="10">
        <f t="shared" si="21"/>
        <v>3565.8333326000006</v>
      </c>
      <c r="N9" s="10">
        <f t="shared" si="21"/>
        <v>3742.4999992000007</v>
      </c>
      <c r="O9" s="10">
        <f t="shared" si="21"/>
        <v>3919.1666658000008</v>
      </c>
      <c r="P9" s="10">
        <f t="shared" si="21"/>
        <v>4095.8333324000009</v>
      </c>
      <c r="Q9" s="10">
        <f t="shared" si="21"/>
        <v>4272.4999990000015</v>
      </c>
      <c r="R9" s="10">
        <f t="shared" si="21"/>
        <v>4449.1666656000016</v>
      </c>
      <c r="S9" s="10">
        <f t="shared" si="21"/>
        <v>4625.8333322000017</v>
      </c>
      <c r="T9" s="10">
        <f t="shared" si="21"/>
        <v>4802.4999988000018</v>
      </c>
      <c r="U9" s="10">
        <f t="shared" si="21"/>
        <v>4979.1666654000019</v>
      </c>
      <c r="V9" s="10">
        <f t="shared" si="21"/>
        <v>5155.833332000002</v>
      </c>
      <c r="W9" s="10">
        <f t="shared" si="21"/>
        <v>4972.4999986000021</v>
      </c>
      <c r="X9" s="10">
        <f t="shared" si="21"/>
        <v>5149.1666652000013</v>
      </c>
      <c r="Y9" s="10">
        <f>SUM(Y3:Y8)</f>
        <v>5325.8333318000014</v>
      </c>
      <c r="Z9" s="10">
        <f>SUM(Z3:Z8)</f>
        <v>1502.5</v>
      </c>
    </row>
    <row r="12" spans="1:33" s="9" customFormat="1" x14ac:dyDescent="0.25">
      <c r="A12" s="9" t="s">
        <v>15</v>
      </c>
      <c r="B12" s="9">
        <f t="shared" ref="B12:Z12" si="22">B2</f>
        <v>43100</v>
      </c>
      <c r="C12" s="9">
        <f t="shared" si="22"/>
        <v>43131</v>
      </c>
      <c r="D12" s="9">
        <f t="shared" si="22"/>
        <v>43159</v>
      </c>
      <c r="E12" s="9">
        <f t="shared" si="22"/>
        <v>43187</v>
      </c>
      <c r="F12" s="9">
        <f t="shared" si="22"/>
        <v>43218</v>
      </c>
      <c r="G12" s="9">
        <f t="shared" si="22"/>
        <v>43248</v>
      </c>
      <c r="H12" s="9">
        <f t="shared" si="22"/>
        <v>43279</v>
      </c>
      <c r="I12" s="9">
        <f t="shared" si="22"/>
        <v>43309</v>
      </c>
      <c r="J12" s="9">
        <f t="shared" si="22"/>
        <v>43340</v>
      </c>
      <c r="K12" s="9">
        <f t="shared" si="22"/>
        <v>43371</v>
      </c>
      <c r="L12" s="9">
        <f t="shared" si="22"/>
        <v>43401</v>
      </c>
      <c r="M12" s="9">
        <f t="shared" si="22"/>
        <v>43432</v>
      </c>
      <c r="N12" s="9">
        <f t="shared" si="22"/>
        <v>43462</v>
      </c>
      <c r="O12" s="9">
        <f t="shared" si="22"/>
        <v>43493</v>
      </c>
      <c r="P12" s="9">
        <f t="shared" si="22"/>
        <v>43524</v>
      </c>
      <c r="Q12" s="9">
        <f t="shared" si="22"/>
        <v>43552</v>
      </c>
      <c r="R12" s="9">
        <f t="shared" si="22"/>
        <v>43583</v>
      </c>
      <c r="S12" s="9">
        <f t="shared" si="22"/>
        <v>43613</v>
      </c>
      <c r="T12" s="9">
        <f t="shared" si="22"/>
        <v>43644</v>
      </c>
      <c r="U12" s="9">
        <f t="shared" si="22"/>
        <v>43674</v>
      </c>
      <c r="V12" s="9">
        <f t="shared" si="22"/>
        <v>43705</v>
      </c>
      <c r="W12" s="9">
        <f t="shared" si="22"/>
        <v>43736</v>
      </c>
      <c r="X12" s="9">
        <f t="shared" si="22"/>
        <v>43766</v>
      </c>
      <c r="Y12" s="9">
        <f t="shared" si="22"/>
        <v>43797</v>
      </c>
      <c r="Z12" s="9">
        <f t="shared" si="22"/>
        <v>43827</v>
      </c>
    </row>
    <row r="13" spans="1:33" x14ac:dyDescent="0.25">
      <c r="A13" t="s">
        <v>10</v>
      </c>
      <c r="B13">
        <v>3749</v>
      </c>
      <c r="C13">
        <v>3901</v>
      </c>
      <c r="D13">
        <v>4061</v>
      </c>
      <c r="E13">
        <v>4287</v>
      </c>
      <c r="F13">
        <v>4441</v>
      </c>
      <c r="G13">
        <v>4466</v>
      </c>
    </row>
    <row r="15" spans="1:33" ht="31.5" x14ac:dyDescent="0.25">
      <c r="A15" s="7" t="s">
        <v>37</v>
      </c>
      <c r="B15" s="10">
        <f t="shared" ref="B15:G15" si="23">B13-B9</f>
        <v>2126.5</v>
      </c>
      <c r="C15" s="10">
        <f t="shared" si="23"/>
        <v>2101.8333333999999</v>
      </c>
      <c r="D15" s="10">
        <f t="shared" si="23"/>
        <v>2085.1666667999998</v>
      </c>
      <c r="E15" s="10">
        <f t="shared" si="23"/>
        <v>2134.5000002000002</v>
      </c>
      <c r="F15" s="10">
        <f t="shared" si="23"/>
        <v>2111.8333336000001</v>
      </c>
      <c r="G15" s="10">
        <f t="shared" si="23"/>
        <v>1960.166667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</sheetData>
  <phoneticPr fontId="17" type="noConversion"/>
  <printOptions horizontalCentered="1" gridLines="1"/>
  <pageMargins left="0.25" right="0.25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2018-01-31T19:40:12Z</cp:lastPrinted>
  <dcterms:created xsi:type="dcterms:W3CDTF">2011-11-12T00:22:02Z</dcterms:created>
  <dcterms:modified xsi:type="dcterms:W3CDTF">2018-06-01T15:43:35Z</dcterms:modified>
</cp:coreProperties>
</file>