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13_ncr:1_{8B6B30D8-F4DB-4A3F-9342-8B9D32885EAF}" xr6:coauthVersionLast="38" xr6:coauthVersionMax="38" xr10:uidLastSave="{00000000-0000-0000-0000-000000000000}"/>
  <bookViews>
    <workbookView xWindow="0" yWindow="0" windowWidth="15120" windowHeight="11370" tabRatio="637" xr2:uid="{00000000-000D-0000-FFFF-FFFF00000000}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Region'!$A$1:$Y$14</definedName>
  </definedNames>
  <calcPr calcId="162913"/>
</workbook>
</file>

<file path=xl/calcChain.xml><?xml version="1.0" encoding="utf-8"?>
<calcChain xmlns="http://schemas.openxmlformats.org/spreadsheetml/2006/main">
  <c r="C27" i="1" l="1"/>
  <c r="C15" i="1" l="1"/>
  <c r="K16" i="2" l="1"/>
  <c r="J16" i="2" l="1"/>
  <c r="I16" i="2" l="1"/>
  <c r="H16" i="2" l="1"/>
  <c r="G16" i="2" l="1"/>
  <c r="F16" i="2" l="1"/>
  <c r="E16" i="2" l="1"/>
  <c r="D16" i="2" l="1"/>
  <c r="D2" i="2" l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C2" i="2"/>
  <c r="C41" i="1" l="1"/>
  <c r="C29" i="1" l="1"/>
  <c r="Z13" i="2" l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C43" i="1" l="1"/>
  <c r="B13" i="2" l="1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B10" i="2" l="1"/>
  <c r="B16" i="2" s="1"/>
  <c r="C5" i="2" l="1"/>
  <c r="D5" i="2" s="1"/>
  <c r="E5" i="2" s="1"/>
  <c r="F5" i="2" s="1"/>
  <c r="G5" i="2" s="1"/>
  <c r="H5" i="2" l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X5" i="2" s="1"/>
  <c r="Y5" i="2" s="1"/>
  <c r="Z5" i="2" s="1"/>
  <c r="Z10" i="2" s="1"/>
  <c r="C10" i="2"/>
  <c r="C16" i="2" s="1"/>
  <c r="D10" i="2" l="1"/>
  <c r="E10" i="2" l="1"/>
  <c r="F10" i="2" l="1"/>
  <c r="G10" i="2" l="1"/>
  <c r="H10" i="2" l="1"/>
  <c r="I10" i="2" l="1"/>
  <c r="J10" i="2" l="1"/>
  <c r="K10" i="2" l="1"/>
  <c r="L10" i="2" l="1"/>
  <c r="L16" i="2" s="1"/>
  <c r="M10" i="2" l="1"/>
  <c r="N10" i="2" l="1"/>
  <c r="O10" i="2" l="1"/>
  <c r="P10" i="2" l="1"/>
  <c r="Q10" i="2" l="1"/>
  <c r="R10" i="2" l="1"/>
  <c r="S10" i="2" l="1"/>
  <c r="T10" i="2" l="1"/>
  <c r="U10" i="2" l="1"/>
  <c r="V10" i="2" l="1"/>
  <c r="W10" i="2" l="1"/>
  <c r="Y10" i="2" l="1"/>
  <c r="X10" i="2"/>
</calcChain>
</file>

<file path=xl/sharedStrings.xml><?xml version="1.0" encoding="utf-8"?>
<sst xmlns="http://schemas.openxmlformats.org/spreadsheetml/2006/main" count="91" uniqueCount="76">
  <si>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</si>
  <si>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</si>
  <si>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</si>
  <si>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</si>
  <si>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</si>
  <si>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</si>
  <si>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</si>
  <si>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</si>
  <si>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</si>
  <si>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</si>
  <si>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</si>
  <si>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</si>
  <si>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</si>
  <si>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</si>
  <si>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</si>
  <si>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</si>
  <si>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</si>
  <si>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</si>
  <si>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</si>
  <si>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</si>
  <si>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</si>
  <si>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</si>
  <si>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</si>
  <si>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</si>
  <si>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</si>
  <si>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</si>
  <si>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</si>
  <si>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>Website hosting and URL registration is due in Sept. 2019.  The total cost for this item in 2019 is estimated to be ~$360. This will cover the cost for the next 3 years.  The cost for this service is approximately $10/month.  An additional 3 months is also added to this item as a reserve.</t>
  </si>
  <si>
    <t xml:space="preserve">New Group Literature </t>
  </si>
  <si>
    <t>Annual Budgeted amount divided by 4 which is equivalent to 3 months of anticipated  expenses.  This is equivalent to about 3 Starter Kits.</t>
  </si>
  <si>
    <t>The total budgeted Contingency should be available anytime during the year for unanticipated expenses.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</si>
  <si>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</si>
  <si>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</si>
  <si>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</si>
  <si>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</si>
  <si>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</si>
  <si>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>Please make donations payable to "Midwest Region of Nar-Anon" and send to:
Rod Seemann
6239 Howe Dr.
Fairway, KS  66205</t>
  </si>
  <si>
    <t xml:space="preserve">Funds above (below) Financial Needs </t>
  </si>
  <si>
    <t>Interest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</si>
  <si>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</si>
  <si>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</si>
  <si>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</si>
  <si>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</si>
  <si>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</si>
  <si>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</si>
  <si>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</si>
  <si>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</si>
  <si>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</si>
  <si>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</si>
  <si>
    <t>Code</t>
  </si>
  <si>
    <t>FY 2018 Budget*</t>
  </si>
  <si>
    <t>YTD    Total</t>
  </si>
  <si>
    <t>Over / (Under)</t>
  </si>
  <si>
    <t>Donation - Chesterfield, MO</t>
  </si>
  <si>
    <t>Donation - Pleasant Valley, MO</t>
  </si>
  <si>
    <t>Donation - Vandalia, IL</t>
  </si>
  <si>
    <t>Deposit for Assembly</t>
  </si>
  <si>
    <t>Donation - Emporia, KS</t>
  </si>
  <si>
    <t>Assembly Silent Auction Check - Nashville vacation - Kathy S.</t>
  </si>
  <si>
    <t>General Fund Starting Balance - 10/1/2018</t>
  </si>
  <si>
    <t>General Fund Ending Balance - 10/31/2018</t>
  </si>
  <si>
    <t xml:space="preserve"> October 31, 2018</t>
  </si>
  <si>
    <t>New Meeting Starter Kit Literature - Humboldt, KS</t>
  </si>
  <si>
    <t>New Meeting Starter Kit Literature - Paola, KS</t>
  </si>
  <si>
    <t>New Meeting Starter Kit Literature - Wichita, KS</t>
  </si>
  <si>
    <t>Chris B. - Assembly Baskets, Key Chains, Folders and Labels</t>
  </si>
  <si>
    <t>United Hebrew Congregation - Food for Assembly</t>
  </si>
  <si>
    <t xml:space="preserve">Dale Schwartz - Assembly Cert. of Ins. and Alcohol Bond </t>
  </si>
  <si>
    <t>Nar-Anon Family Group Headquarters - Donation</t>
  </si>
  <si>
    <t>New Meeting Starter Kit Literature - Columbia, MO</t>
  </si>
  <si>
    <t>Narateen</t>
  </si>
  <si>
    <t>Account Activity &amp; Budget to Actual Comparison - FY 2019*</t>
  </si>
  <si>
    <t>NT</t>
  </si>
  <si>
    <t>* - FY2019 runs from 10/1/2018 until 9/30/2019</t>
  </si>
  <si>
    <t>Check not cleared at end of month</t>
  </si>
  <si>
    <t>Agrees with Bank Balance condidering the uncleared checks - $7313.73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</si>
</sst>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2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45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0">
    <xf numFmtId="0" fontId="0" fillId="0" borderId="0" xfId="0"/>
    <xf numFmtId="164" fontId="0" fillId="0" borderId="0" xfId="0" applyNumberFormat="1"/>
    <xf numFmtId="0" fontId="17" fillId="0" borderId="0" xfId="0" applyFont="1"/>
    <xf numFmtId="0" fontId="18" fillId="0" borderId="0" xfId="0" applyFont="1"/>
    <xf numFmtId="165" fontId="17" fillId="0" borderId="0" xfId="0" applyNumberFormat="1" applyFont="1"/>
    <xf numFmtId="165" fontId="18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18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21" fillId="0" borderId="0" xfId="0" applyFont="1"/>
    <xf numFmtId="44" fontId="17" fillId="0" borderId="0" xfId="27" applyFont="1"/>
    <xf numFmtId="0" fontId="22" fillId="0" borderId="0" xfId="0" applyFont="1"/>
    <xf numFmtId="165" fontId="22" fillId="0" borderId="1" xfId="0" applyNumberFormat="1" applyFont="1" applyBorder="1"/>
    <xf numFmtId="165" fontId="23" fillId="0" borderId="0" xfId="0" applyNumberFormat="1" applyFont="1"/>
    <xf numFmtId="8" fontId="14" fillId="0" borderId="0" xfId="0" applyNumberFormat="1" applyFont="1"/>
    <xf numFmtId="165" fontId="22" fillId="0" borderId="0" xfId="0" applyNumberFormat="1" applyFont="1" applyBorder="1"/>
    <xf numFmtId="0" fontId="13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2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165" fontId="11" fillId="0" borderId="1" xfId="0" applyNumberFormat="1" applyFont="1" applyBorder="1"/>
    <xf numFmtId="0" fontId="27" fillId="0" borderId="0" xfId="0" applyFont="1"/>
    <xf numFmtId="0" fontId="26" fillId="0" borderId="0" xfId="0" applyFont="1" applyAlignment="1"/>
    <xf numFmtId="0" fontId="28" fillId="0" borderId="0" xfId="0" applyFont="1" applyAlignment="1">
      <alignment horizontal="center" wrapText="1"/>
    </xf>
    <xf numFmtId="165" fontId="18" fillId="0" borderId="0" xfId="0" applyNumberFormat="1" applyFont="1" applyAlignment="1">
      <alignment vertical="top"/>
    </xf>
    <xf numFmtId="0" fontId="29" fillId="0" borderId="0" xfId="0" applyFont="1" applyAlignment="1">
      <alignment horizontal="left" vertical="top" wrapText="1"/>
    </xf>
    <xf numFmtId="0" fontId="18" fillId="0" borderId="0" xfId="0" applyFont="1" applyAlignment="1">
      <alignment wrapText="1"/>
    </xf>
    <xf numFmtId="164" fontId="18" fillId="0" borderId="0" xfId="0" applyNumberFormat="1" applyFont="1"/>
    <xf numFmtId="0" fontId="0" fillId="0" borderId="0" xfId="0" applyAlignment="1">
      <alignment horizontal="right"/>
    </xf>
    <xf numFmtId="166" fontId="6" fillId="0" borderId="0" xfId="0" applyNumberFormat="1" applyFont="1" applyAlignment="1">
      <alignment horizontal="left" vertical="top" wrapText="1" indent="1"/>
    </xf>
    <xf numFmtId="165" fontId="6" fillId="0" borderId="0" xfId="0" applyNumberFormat="1" applyFont="1" applyAlignment="1">
      <alignment horizontal="left" vertical="top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wrapText="1"/>
    </xf>
    <xf numFmtId="0" fontId="6" fillId="0" borderId="0" xfId="0" applyFont="1"/>
    <xf numFmtId="0" fontId="18" fillId="0" borderId="0" xfId="0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166" fontId="22" fillId="0" borderId="0" xfId="0" applyNumberFormat="1" applyFont="1" applyAlignment="1">
      <alignment horizontal="right" vertical="top" wrapText="1"/>
    </xf>
    <xf numFmtId="0" fontId="22" fillId="0" borderId="0" xfId="0" applyFont="1" applyAlignment="1">
      <alignment horizontal="left" wrapText="1"/>
    </xf>
    <xf numFmtId="165" fontId="22" fillId="0" borderId="0" xfId="0" applyNumberFormat="1" applyFont="1" applyAlignment="1">
      <alignment horizontal="left" vertical="top"/>
    </xf>
    <xf numFmtId="165" fontId="22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21" fillId="0" borderId="0" xfId="0" applyFont="1" applyAlignment="1">
      <alignment horizontal="center" wrapText="1"/>
    </xf>
    <xf numFmtId="44" fontId="31" fillId="0" borderId="0" xfId="27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wrapText="1" indent="1"/>
    </xf>
    <xf numFmtId="0" fontId="22" fillId="0" borderId="0" xfId="0" applyFont="1" applyAlignment="1">
      <alignment wrapText="1"/>
    </xf>
    <xf numFmtId="44" fontId="4" fillId="0" borderId="0" xfId="27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top"/>
    </xf>
    <xf numFmtId="44" fontId="0" fillId="0" borderId="0" xfId="27" applyFont="1" applyAlignment="1">
      <alignment vertical="top"/>
    </xf>
    <xf numFmtId="0" fontId="0" fillId="0" borderId="0" xfId="0" applyAlignment="1">
      <alignment horizontal="center" vertical="top"/>
    </xf>
    <xf numFmtId="44" fontId="1" fillId="0" borderId="0" xfId="27" applyFont="1" applyAlignment="1">
      <alignment vertical="top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horizontal="left" indent="1"/>
    </xf>
    <xf numFmtId="166" fontId="1" fillId="0" borderId="0" xfId="0" applyNumberFormat="1" applyFont="1" applyAlignment="1">
      <alignment horizontal="left" vertical="top" wrapText="1" indent="1"/>
    </xf>
    <xf numFmtId="0" fontId="23" fillId="0" borderId="0" xfId="0" applyFont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wrapText="1"/>
    </xf>
    <xf numFmtId="44" fontId="1" fillId="0" borderId="0" xfId="27" applyFont="1" applyAlignment="1">
      <alignment horizontal="center"/>
    </xf>
    <xf numFmtId="44" fontId="1" fillId="0" borderId="0" xfId="27" applyFont="1"/>
    <xf numFmtId="44" fontId="1" fillId="0" borderId="1" xfId="27" applyFont="1" applyBorder="1" applyAlignment="1">
      <alignment horizontal="center"/>
    </xf>
    <xf numFmtId="0" fontId="1" fillId="0" borderId="0" xfId="0" applyFont="1" applyAlignment="1">
      <alignment horizontal="right" wrapText="1"/>
    </xf>
    <xf numFmtId="44" fontId="21" fillId="0" borderId="0" xfId="27" applyFont="1" applyAlignment="1">
      <alignment horizontal="center"/>
    </xf>
    <xf numFmtId="44" fontId="1" fillId="0" borderId="0" xfId="27" applyFont="1" applyAlignment="1"/>
    <xf numFmtId="44" fontId="1" fillId="0" borderId="1" xfId="27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top" wrapText="1" indent="1"/>
    </xf>
    <xf numFmtId="0" fontId="2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5" fillId="0" borderId="0" xfId="0" applyFont="1" applyAlignment="1">
      <alignment horizontal="center"/>
    </xf>
    <xf numFmtId="168" fontId="25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45">
    <cellStyle name="Currency" xfId="27" builtinId="4"/>
    <cellStyle name="Currency 2" xfId="31" xr:uid="{00000000-0005-0000-0000-000001000000}"/>
    <cellStyle name="Currency 3" xfId="29" xr:uid="{00000000-0005-0000-0000-000002000000}"/>
    <cellStyle name="Currency 4" xfId="34" xr:uid="{00000000-0005-0000-0000-000003000000}"/>
    <cellStyle name="Currency 5" xfId="37" xr:uid="{00000000-0005-0000-0000-000004000000}"/>
    <cellStyle name="Currency 6" xfId="40" xr:uid="{00000000-0005-0000-0000-000005000000}"/>
    <cellStyle name="Currency 7" xfId="43" xr:uid="{00000000-0005-0000-0000-00000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  <cellStyle name="Normal 2" xfId="30" xr:uid="{00000000-0005-0000-0000-000022000000}"/>
    <cellStyle name="Normal 3" xfId="28" xr:uid="{00000000-0005-0000-0000-000023000000}"/>
    <cellStyle name="Normal 4" xfId="33" xr:uid="{00000000-0005-0000-0000-000024000000}"/>
    <cellStyle name="Normal 5" xfId="36" xr:uid="{00000000-0005-0000-0000-000025000000}"/>
    <cellStyle name="Normal 6" xfId="39" xr:uid="{00000000-0005-0000-0000-000026000000}"/>
    <cellStyle name="Normal 7" xfId="42" xr:uid="{00000000-0005-0000-0000-000027000000}"/>
    <cellStyle name="Percent 2" xfId="32" xr:uid="{00000000-0005-0000-0000-000028000000}"/>
    <cellStyle name="Percent 3" xfId="35" xr:uid="{00000000-0005-0000-0000-000029000000}"/>
    <cellStyle name="Percent 4" xfId="38" xr:uid="{00000000-0005-0000-0000-00002A000000}"/>
    <cellStyle name="Percent 5" xfId="41" xr:uid="{00000000-0005-0000-0000-00002B000000}"/>
    <cellStyle name="Percent 6" xfId="44" xr:uid="{00000000-0005-0000-0000-00002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61E-2"/>
          <c:w val="0.90268234076374254"/>
          <c:h val="0.72531270374642665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Region'!$A$10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3486.6666660000005</c:v>
                </c:pt>
                <c:pt idx="11">
                  <c:v>3663.3333326000006</c:v>
                </c:pt>
                <c:pt idx="12">
                  <c:v>3839.9999992000007</c:v>
                </c:pt>
                <c:pt idx="13">
                  <c:v>4016.6666658000008</c:v>
                </c:pt>
                <c:pt idx="14">
                  <c:v>4193.3333324000014</c:v>
                </c:pt>
                <c:pt idx="15">
                  <c:v>4369.9999990000015</c:v>
                </c:pt>
                <c:pt idx="16">
                  <c:v>4546.6666656000016</c:v>
                </c:pt>
                <c:pt idx="17">
                  <c:v>4723.3333322000017</c:v>
                </c:pt>
                <c:pt idx="18">
                  <c:v>4899.9999988000018</c:v>
                </c:pt>
                <c:pt idx="19">
                  <c:v>5076.6666654000019</c:v>
                </c:pt>
                <c:pt idx="20">
                  <c:v>5253.333332000002</c:v>
                </c:pt>
                <c:pt idx="21">
                  <c:v>5069.9999986000021</c:v>
                </c:pt>
                <c:pt idx="22">
                  <c:v>5246.6666652000013</c:v>
                </c:pt>
                <c:pt idx="23">
                  <c:v>5423.3333318000014</c:v>
                </c:pt>
                <c:pt idx="24">
                  <c:v>1600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Region'!$A$14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  <c:pt idx="9">
                  <c:v>4222</c:v>
                </c:pt>
                <c:pt idx="10">
                  <c:v>6325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415080"/>
        <c:axId val="203414688"/>
        <c:extLst/>
      </c:lineChart>
      <c:dateAx>
        <c:axId val="203415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4688"/>
        <c:crosses val="autoZero"/>
        <c:auto val="1"/>
        <c:lblOffset val="100"/>
        <c:baseTimeUnit val="days"/>
      </c:dateAx>
      <c:valAx>
        <c:axId val="20341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50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76"/>
          <c:y val="0.9493097280037448"/>
          <c:w val="0.6442674947321726"/>
          <c:h val="5.0690271996255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tabSelected="1" topLeftCell="A31" zoomScale="75" zoomScaleNormal="75" workbookViewId="0">
      <selection activeCell="D31" sqref="D31"/>
    </sheetView>
  </sheetViews>
  <sheetFormatPr defaultColWidth="11" defaultRowHeight="15.75" x14ac:dyDescent="0.25"/>
  <cols>
    <col min="1" max="1" width="57.625" customWidth="1"/>
    <col min="2" max="2" width="12.125" bestFit="1" customWidth="1"/>
    <col min="3" max="3" width="15.375" customWidth="1"/>
    <col min="4" max="4" width="46.625" style="7" customWidth="1"/>
  </cols>
  <sheetData>
    <row r="1" spans="1:8" ht="23.25" customHeight="1" x14ac:dyDescent="0.35">
      <c r="A1" s="75" t="s">
        <v>0</v>
      </c>
      <c r="B1" s="75"/>
      <c r="C1" s="75"/>
      <c r="D1" s="75"/>
    </row>
    <row r="2" spans="1:8" ht="23.25" customHeight="1" x14ac:dyDescent="0.35">
      <c r="A2" s="75" t="s">
        <v>1</v>
      </c>
      <c r="B2" s="75"/>
      <c r="C2" s="75"/>
      <c r="D2" s="75"/>
    </row>
    <row r="3" spans="1:8" ht="23.25" customHeight="1" x14ac:dyDescent="0.35">
      <c r="A3" s="76" t="s">
        <v>61</v>
      </c>
      <c r="B3" s="76"/>
      <c r="C3" s="76"/>
      <c r="D3" s="76"/>
    </row>
    <row r="4" spans="1:8" x14ac:dyDescent="0.25">
      <c r="A4" s="2"/>
      <c r="B4" s="2"/>
      <c r="C4" s="3"/>
    </row>
    <row r="5" spans="1:8" ht="21" thickBot="1" x14ac:dyDescent="0.35">
      <c r="A5" s="13" t="s">
        <v>59</v>
      </c>
      <c r="B5" s="4"/>
      <c r="C5" s="14">
        <v>4221.9799999999996</v>
      </c>
      <c r="D5" s="21" t="s">
        <v>14</v>
      </c>
    </row>
    <row r="6" spans="1:8" ht="16.5" thickTop="1" x14ac:dyDescent="0.25">
      <c r="A6" s="2"/>
      <c r="B6" s="4"/>
      <c r="C6" s="5"/>
    </row>
    <row r="7" spans="1:8" x14ac:dyDescent="0.25">
      <c r="A7" s="11" t="s">
        <v>2</v>
      </c>
      <c r="B7" s="4"/>
      <c r="C7" s="5"/>
    </row>
    <row r="8" spans="1:8" x14ac:dyDescent="0.25">
      <c r="A8" s="58" t="s">
        <v>54</v>
      </c>
      <c r="B8" s="57">
        <v>50</v>
      </c>
      <c r="D8" s="55"/>
      <c r="F8" s="55"/>
      <c r="G8" s="54"/>
      <c r="H8" s="56"/>
    </row>
    <row r="9" spans="1:8" x14ac:dyDescent="0.25">
      <c r="A9" s="58" t="s">
        <v>55</v>
      </c>
      <c r="B9" s="57">
        <v>30</v>
      </c>
      <c r="D9" s="55"/>
      <c r="F9" s="55"/>
      <c r="G9" s="54"/>
      <c r="H9" s="56"/>
    </row>
    <row r="10" spans="1:8" x14ac:dyDescent="0.25">
      <c r="A10" s="58" t="s">
        <v>56</v>
      </c>
      <c r="B10" s="57">
        <v>4084</v>
      </c>
      <c r="D10" s="55"/>
      <c r="F10" s="55"/>
      <c r="G10" s="54"/>
      <c r="H10" s="56"/>
    </row>
    <row r="11" spans="1:8" ht="15" customHeight="1" x14ac:dyDescent="0.25">
      <c r="A11" s="58" t="s">
        <v>53</v>
      </c>
      <c r="B11" s="57">
        <v>250</v>
      </c>
      <c r="D11" s="55"/>
      <c r="F11" s="55"/>
      <c r="G11" s="54"/>
      <c r="H11" s="56"/>
    </row>
    <row r="12" spans="1:8" x14ac:dyDescent="0.25">
      <c r="A12" s="58" t="s">
        <v>57</v>
      </c>
      <c r="B12" s="57">
        <v>92.05</v>
      </c>
      <c r="D12" s="55"/>
      <c r="F12" s="55"/>
      <c r="G12" s="54"/>
      <c r="H12" s="56"/>
    </row>
    <row r="13" spans="1:8" ht="15.75" customHeight="1" x14ac:dyDescent="0.25">
      <c r="A13" s="58" t="s">
        <v>58</v>
      </c>
      <c r="B13" s="57">
        <v>200</v>
      </c>
      <c r="D13" s="55"/>
      <c r="F13" s="55"/>
      <c r="G13" s="54"/>
      <c r="H13" s="56"/>
    </row>
    <row r="14" spans="1:8" x14ac:dyDescent="0.25">
      <c r="A14" s="58" t="s">
        <v>38</v>
      </c>
      <c r="B14" s="59">
        <v>0.2</v>
      </c>
    </row>
    <row r="15" spans="1:8" x14ac:dyDescent="0.25">
      <c r="A15" s="8" t="s">
        <v>4</v>
      </c>
      <c r="B15" s="16"/>
      <c r="C15" s="5">
        <f>SUM(B8:B14)</f>
        <v>4706.25</v>
      </c>
      <c r="D15" s="20"/>
    </row>
    <row r="16" spans="1:8" x14ac:dyDescent="0.25">
      <c r="A16" s="2"/>
      <c r="B16" s="12"/>
      <c r="C16" s="5"/>
    </row>
    <row r="17" spans="1:4" x14ac:dyDescent="0.25">
      <c r="C17" s="5"/>
    </row>
    <row r="18" spans="1:4" x14ac:dyDescent="0.25">
      <c r="A18" s="11" t="s">
        <v>3</v>
      </c>
      <c r="B18" s="12"/>
      <c r="C18" s="5"/>
    </row>
    <row r="19" spans="1:4" x14ac:dyDescent="0.25">
      <c r="A19" s="72" t="s">
        <v>62</v>
      </c>
      <c r="B19" s="55">
        <v>126.45</v>
      </c>
      <c r="C19" s="5"/>
    </row>
    <row r="20" spans="1:4" x14ac:dyDescent="0.25">
      <c r="A20" s="72" t="s">
        <v>63</v>
      </c>
      <c r="B20" s="55">
        <v>124.51</v>
      </c>
      <c r="C20" s="5"/>
    </row>
    <row r="21" spans="1:4" x14ac:dyDescent="0.25">
      <c r="A21" s="72" t="s">
        <v>64</v>
      </c>
      <c r="B21" s="55">
        <v>137.09</v>
      </c>
      <c r="C21" s="5"/>
    </row>
    <row r="22" spans="1:4" x14ac:dyDescent="0.25">
      <c r="A22" s="72" t="s">
        <v>65</v>
      </c>
      <c r="B22" s="55">
        <v>362.98</v>
      </c>
      <c r="C22" s="5"/>
      <c r="D22" s="7" t="s">
        <v>74</v>
      </c>
    </row>
    <row r="23" spans="1:4" x14ac:dyDescent="0.25">
      <c r="A23" s="72" t="s">
        <v>66</v>
      </c>
      <c r="B23" s="55">
        <v>1100</v>
      </c>
      <c r="C23" s="5"/>
    </row>
    <row r="24" spans="1:4" ht="15" customHeight="1" x14ac:dyDescent="0.25">
      <c r="A24" s="72" t="s">
        <v>67</v>
      </c>
      <c r="B24" s="55">
        <v>126.24</v>
      </c>
      <c r="C24" s="5"/>
      <c r="D24" s="7" t="s">
        <v>74</v>
      </c>
    </row>
    <row r="25" spans="1:4" x14ac:dyDescent="0.25">
      <c r="A25" s="72" t="s">
        <v>68</v>
      </c>
      <c r="B25" s="55">
        <v>500</v>
      </c>
      <c r="C25" s="5"/>
      <c r="D25" s="7" t="s">
        <v>74</v>
      </c>
    </row>
    <row r="26" spans="1:4" x14ac:dyDescent="0.25">
      <c r="A26" s="72" t="s">
        <v>69</v>
      </c>
      <c r="B26" s="55">
        <v>126.45</v>
      </c>
      <c r="C26" s="5"/>
    </row>
    <row r="27" spans="1:4" x14ac:dyDescent="0.25">
      <c r="A27" s="8" t="s">
        <v>5</v>
      </c>
      <c r="B27" s="4"/>
      <c r="C27" s="5">
        <f>SUM(B19:B26)</f>
        <v>2603.7199999999998</v>
      </c>
    </row>
    <row r="28" spans="1:4" ht="16.5" customHeight="1" thickBot="1" x14ac:dyDescent="0.35">
      <c r="A28" s="18"/>
      <c r="B28" s="15"/>
      <c r="C28" s="22"/>
    </row>
    <row r="29" spans="1:4" ht="33" thickTop="1" x14ac:dyDescent="0.3">
      <c r="A29" s="13" t="s">
        <v>60</v>
      </c>
      <c r="B29" s="15"/>
      <c r="C29" s="17">
        <f>C5+C15-C27</f>
        <v>6324.51</v>
      </c>
      <c r="D29" s="7" t="s">
        <v>75</v>
      </c>
    </row>
    <row r="30" spans="1:4" ht="20.25" x14ac:dyDescent="0.3">
      <c r="A30" s="42"/>
      <c r="B30" s="15"/>
      <c r="C30" s="17"/>
      <c r="D30" s="48"/>
    </row>
    <row r="31" spans="1:4" ht="20.25" x14ac:dyDescent="0.3">
      <c r="A31" s="49"/>
      <c r="B31" s="15"/>
      <c r="C31" s="17"/>
      <c r="D31" s="48"/>
    </row>
    <row r="33" spans="1:4" ht="20.25" x14ac:dyDescent="0.25">
      <c r="A33" s="37" t="s">
        <v>33</v>
      </c>
      <c r="B33" s="26"/>
      <c r="C33" s="27"/>
    </row>
    <row r="34" spans="1:4" ht="89.25" x14ac:dyDescent="0.25">
      <c r="A34" s="31" t="s">
        <v>12</v>
      </c>
      <c r="B34" s="35"/>
      <c r="C34" s="50">
        <v>2166.67</v>
      </c>
      <c r="D34" s="33" t="s">
        <v>48</v>
      </c>
    </row>
    <row r="35" spans="1:4" ht="24.75" customHeight="1" x14ac:dyDescent="0.25">
      <c r="A35" s="31" t="s">
        <v>6</v>
      </c>
      <c r="B35" s="35"/>
      <c r="C35" s="32">
        <v>50</v>
      </c>
      <c r="D35" s="33" t="s">
        <v>26</v>
      </c>
    </row>
    <row r="36" spans="1:4" ht="63.75" x14ac:dyDescent="0.25">
      <c r="A36" s="31" t="s">
        <v>22</v>
      </c>
      <c r="B36" s="35"/>
      <c r="C36" s="32">
        <v>290</v>
      </c>
      <c r="D36" s="33" t="s">
        <v>27</v>
      </c>
    </row>
    <row r="37" spans="1:4" ht="25.5" x14ac:dyDescent="0.25">
      <c r="A37" s="31" t="s">
        <v>7</v>
      </c>
      <c r="B37" s="35"/>
      <c r="C37" s="32">
        <v>12.5</v>
      </c>
      <c r="D37" s="33" t="s">
        <v>26</v>
      </c>
    </row>
    <row r="38" spans="1:4" ht="38.25" x14ac:dyDescent="0.25">
      <c r="A38" s="31" t="s">
        <v>28</v>
      </c>
      <c r="B38" s="35"/>
      <c r="C38" s="32">
        <v>450</v>
      </c>
      <c r="D38" s="33" t="s">
        <v>29</v>
      </c>
    </row>
    <row r="39" spans="1:4" ht="25.5" x14ac:dyDescent="0.25">
      <c r="A39" s="60" t="s">
        <v>70</v>
      </c>
      <c r="B39" s="35"/>
      <c r="C39" s="32">
        <v>37.5</v>
      </c>
      <c r="D39" s="33" t="s">
        <v>26</v>
      </c>
    </row>
    <row r="40" spans="1:4" ht="26.25" x14ac:dyDescent="0.25">
      <c r="A40" s="31" t="s">
        <v>9</v>
      </c>
      <c r="B40" s="35"/>
      <c r="C40" s="32">
        <v>480</v>
      </c>
      <c r="D40" s="34" t="s">
        <v>30</v>
      </c>
    </row>
    <row r="41" spans="1:4" ht="20.25" x14ac:dyDescent="0.25">
      <c r="A41" s="38" t="s">
        <v>31</v>
      </c>
      <c r="B41" s="35"/>
      <c r="C41" s="40">
        <f>SUM(C34:C40)</f>
        <v>3486.67</v>
      </c>
      <c r="D41" s="36"/>
    </row>
    <row r="42" spans="1:4" x14ac:dyDescent="0.25">
      <c r="A42" s="28"/>
      <c r="B42" s="35"/>
      <c r="C42" s="29"/>
      <c r="D42" s="28"/>
    </row>
    <row r="43" spans="1:4" ht="40.5" x14ac:dyDescent="0.3">
      <c r="A43" s="39" t="s">
        <v>34</v>
      </c>
      <c r="B43" s="35"/>
      <c r="C43" s="41">
        <f>C29-C41</f>
        <v>2837.84</v>
      </c>
      <c r="D43" s="34" t="s">
        <v>32</v>
      </c>
    </row>
    <row r="44" spans="1:4" ht="15.75" customHeight="1" x14ac:dyDescent="0.3">
      <c r="A44" s="39"/>
      <c r="B44" s="35"/>
      <c r="C44" s="41"/>
      <c r="D44" s="34"/>
    </row>
    <row r="45" spans="1:4" ht="81" customHeight="1" x14ac:dyDescent="0.3">
      <c r="A45" s="73" t="s">
        <v>36</v>
      </c>
      <c r="B45" s="74"/>
      <c r="C45" s="74"/>
      <c r="D45" s="74"/>
    </row>
    <row r="46" spans="1:4" x14ac:dyDescent="0.25">
      <c r="B46" s="1"/>
      <c r="C46" s="1"/>
    </row>
    <row r="47" spans="1:4" x14ac:dyDescent="0.25">
      <c r="B47" s="1"/>
      <c r="C47" s="1"/>
    </row>
    <row r="48" spans="1:4" x14ac:dyDescent="0.25">
      <c r="B48" s="1"/>
      <c r="C48" s="1"/>
    </row>
  </sheetData>
  <mergeCells count="4">
    <mergeCell ref="A45:D45"/>
    <mergeCell ref="A1:D1"/>
    <mergeCell ref="A2:D2"/>
    <mergeCell ref="A3:D3"/>
  </mergeCells>
  <phoneticPr fontId="19" type="noConversion"/>
  <pageMargins left="0.75" right="0.75" top="1" bottom="1" header="0.5" footer="0.5"/>
  <pageSetup scale="62" orientation="portrait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zoomScale="85" zoomScaleNormal="85" workbookViewId="0">
      <selection activeCell="G18" sqref="G18"/>
    </sheetView>
  </sheetViews>
  <sheetFormatPr defaultRowHeight="15" x14ac:dyDescent="0.2"/>
  <cols>
    <col min="1" max="1" width="9" style="23"/>
    <col min="2" max="2" width="9.75" style="23"/>
    <col min="3" max="3" width="39.875" style="23" customWidth="1"/>
    <col min="4" max="4" width="11.75" style="23" customWidth="1"/>
    <col min="5" max="5" width="11.875" style="23" customWidth="1"/>
    <col min="6" max="6" width="13.5" style="23" customWidth="1"/>
    <col min="7" max="7" width="51.875" style="23" customWidth="1"/>
    <col min="8" max="16384" width="9" style="23"/>
  </cols>
  <sheetData>
    <row r="1" spans="1:8" ht="21" customHeight="1" x14ac:dyDescent="0.3">
      <c r="A1" s="61"/>
      <c r="B1" s="61"/>
      <c r="C1" s="61"/>
      <c r="D1" s="61"/>
      <c r="E1" s="61"/>
      <c r="F1" s="61"/>
      <c r="G1" s="61"/>
      <c r="H1" s="24"/>
    </row>
    <row r="2" spans="1:8" ht="15.75" customHeight="1" x14ac:dyDescent="0.3">
      <c r="A2" s="43"/>
      <c r="B2" s="77" t="s">
        <v>71</v>
      </c>
      <c r="C2" s="77"/>
      <c r="D2" s="77"/>
      <c r="E2" s="77"/>
      <c r="F2" s="77"/>
      <c r="G2" s="42"/>
    </row>
    <row r="3" spans="1:8" s="25" customFormat="1" ht="43.5" customHeight="1" x14ac:dyDescent="0.55000000000000004">
      <c r="A3" s="46"/>
      <c r="B3" s="62"/>
      <c r="C3" s="63"/>
      <c r="D3" s="64"/>
      <c r="E3" s="64"/>
      <c r="F3" s="65"/>
      <c r="G3" s="45"/>
    </row>
    <row r="4" spans="1:8" ht="39.75" customHeight="1" x14ac:dyDescent="0.55000000000000004">
      <c r="A4" s="43"/>
      <c r="B4" s="68" t="s">
        <v>49</v>
      </c>
      <c r="C4" s="44" t="s">
        <v>16</v>
      </c>
      <c r="D4" s="45" t="s">
        <v>50</v>
      </c>
      <c r="E4" s="45" t="s">
        <v>51</v>
      </c>
      <c r="F4" s="45" t="s">
        <v>52</v>
      </c>
      <c r="G4" s="42"/>
    </row>
    <row r="5" spans="1:8" ht="20.25" customHeight="1" x14ac:dyDescent="0.2">
      <c r="A5" s="43"/>
      <c r="B5" s="64" t="s">
        <v>39</v>
      </c>
      <c r="C5" s="63" t="s">
        <v>17</v>
      </c>
      <c r="D5" s="69">
        <v>3600</v>
      </c>
      <c r="E5" s="64">
        <v>422.05</v>
      </c>
      <c r="F5" s="69">
        <v>-3177.95</v>
      </c>
      <c r="G5" s="42"/>
    </row>
    <row r="6" spans="1:8" ht="20.25" customHeight="1" thickBot="1" x14ac:dyDescent="0.25">
      <c r="A6" s="43"/>
      <c r="B6" s="64" t="s">
        <v>40</v>
      </c>
      <c r="C6" s="63" t="s">
        <v>18</v>
      </c>
      <c r="D6" s="70">
        <v>1200</v>
      </c>
      <c r="E6" s="66">
        <v>2694.7799999999997</v>
      </c>
      <c r="F6" s="70">
        <v>1494.7799999999997</v>
      </c>
      <c r="G6" s="42"/>
    </row>
    <row r="7" spans="1:8" ht="20.25" customHeight="1" thickTop="1" x14ac:dyDescent="0.2">
      <c r="A7" s="43"/>
      <c r="B7" s="64"/>
      <c r="C7" s="67" t="s">
        <v>19</v>
      </c>
      <c r="D7" s="69">
        <v>4800</v>
      </c>
      <c r="E7" s="69">
        <v>3116.83</v>
      </c>
      <c r="F7" s="69">
        <v>-1683.17</v>
      </c>
      <c r="G7" s="42"/>
    </row>
    <row r="8" spans="1:8" x14ac:dyDescent="0.2">
      <c r="A8" s="47"/>
      <c r="B8" s="64"/>
      <c r="C8" s="63"/>
      <c r="D8" s="69"/>
      <c r="E8" s="64"/>
      <c r="F8" s="69"/>
      <c r="G8" s="51"/>
    </row>
    <row r="9" spans="1:8" x14ac:dyDescent="0.2">
      <c r="A9" s="43"/>
      <c r="B9" s="64" t="s">
        <v>41</v>
      </c>
      <c r="C9" s="63" t="s">
        <v>20</v>
      </c>
      <c r="D9" s="69">
        <v>2000</v>
      </c>
      <c r="E9" s="64">
        <v>0</v>
      </c>
      <c r="F9" s="69">
        <v>-2000</v>
      </c>
      <c r="G9" s="42"/>
    </row>
    <row r="10" spans="1:8" x14ac:dyDescent="0.2">
      <c r="A10" s="43"/>
      <c r="B10" s="64" t="s">
        <v>42</v>
      </c>
      <c r="C10" s="63" t="s">
        <v>35</v>
      </c>
      <c r="D10" s="69">
        <v>200</v>
      </c>
      <c r="E10" s="64">
        <v>0</v>
      </c>
      <c r="F10" s="69">
        <v>-200</v>
      </c>
      <c r="G10" s="42"/>
    </row>
    <row r="11" spans="1:8" x14ac:dyDescent="0.2">
      <c r="A11" s="43"/>
      <c r="B11" s="64" t="s">
        <v>43</v>
      </c>
      <c r="C11" s="63" t="s">
        <v>21</v>
      </c>
      <c r="D11" s="69">
        <v>25</v>
      </c>
      <c r="E11" s="64">
        <v>-0.2</v>
      </c>
      <c r="F11" s="69">
        <v>-35.200000000000003</v>
      </c>
      <c r="G11" s="42"/>
    </row>
    <row r="12" spans="1:8" x14ac:dyDescent="0.2">
      <c r="A12" s="43"/>
      <c r="B12" s="64" t="s">
        <v>44</v>
      </c>
      <c r="C12" s="63" t="s">
        <v>22</v>
      </c>
      <c r="D12" s="69">
        <v>120</v>
      </c>
      <c r="E12" s="64">
        <v>0</v>
      </c>
      <c r="F12" s="69">
        <v>-120</v>
      </c>
      <c r="G12" s="42"/>
    </row>
    <row r="13" spans="1:8" x14ac:dyDescent="0.2">
      <c r="A13" s="43"/>
      <c r="B13" s="64" t="s">
        <v>45</v>
      </c>
      <c r="C13" s="63" t="s">
        <v>23</v>
      </c>
      <c r="D13" s="69">
        <v>25</v>
      </c>
      <c r="E13" s="64">
        <v>0</v>
      </c>
      <c r="F13" s="69">
        <v>-25</v>
      </c>
      <c r="G13" s="53"/>
    </row>
    <row r="14" spans="1:8" x14ac:dyDescent="0.2">
      <c r="A14" s="43"/>
      <c r="B14" s="64" t="s">
        <v>46</v>
      </c>
      <c r="C14" s="63" t="s">
        <v>8</v>
      </c>
      <c r="D14" s="69">
        <v>1800</v>
      </c>
      <c r="E14" s="64">
        <v>514.5</v>
      </c>
      <c r="F14" s="69">
        <v>-1285.5</v>
      </c>
      <c r="G14" s="52"/>
    </row>
    <row r="15" spans="1:8" x14ac:dyDescent="0.2">
      <c r="A15" s="43"/>
      <c r="B15" s="64" t="s">
        <v>72</v>
      </c>
      <c r="C15" s="63" t="s">
        <v>70</v>
      </c>
      <c r="D15" s="69">
        <v>150</v>
      </c>
      <c r="E15" s="64">
        <v>0</v>
      </c>
      <c r="F15" s="69">
        <v>-150</v>
      </c>
      <c r="G15" s="42"/>
    </row>
    <row r="16" spans="1:8" x14ac:dyDescent="0.2">
      <c r="A16" s="43"/>
      <c r="B16" s="64" t="s">
        <v>47</v>
      </c>
      <c r="C16" s="63" t="s">
        <v>9</v>
      </c>
      <c r="D16" s="69">
        <v>480</v>
      </c>
      <c r="E16" s="64">
        <v>0</v>
      </c>
      <c r="F16" s="69">
        <v>-480</v>
      </c>
      <c r="G16" s="42"/>
    </row>
    <row r="17" spans="1:7" ht="15.75" thickBot="1" x14ac:dyDescent="0.25">
      <c r="A17" s="43"/>
      <c r="B17" s="71" t="s">
        <v>24</v>
      </c>
      <c r="C17" s="63" t="s">
        <v>25</v>
      </c>
      <c r="D17" s="70">
        <v>0</v>
      </c>
      <c r="E17" s="66">
        <v>500</v>
      </c>
      <c r="F17" s="70">
        <v>500</v>
      </c>
      <c r="G17" s="42"/>
    </row>
    <row r="18" spans="1:7" ht="15.75" thickTop="1" x14ac:dyDescent="0.2">
      <c r="A18" s="43"/>
      <c r="B18" s="71"/>
      <c r="C18" s="67" t="s">
        <v>19</v>
      </c>
      <c r="D18" s="69">
        <v>4800</v>
      </c>
      <c r="E18" s="64">
        <v>1014.3</v>
      </c>
      <c r="F18" s="69">
        <v>-3785.7</v>
      </c>
      <c r="G18" s="42"/>
    </row>
    <row r="19" spans="1:7" ht="15.75" x14ac:dyDescent="0.25">
      <c r="A19" s="30"/>
      <c r="B19" s="71"/>
      <c r="C19" s="67"/>
      <c r="D19" s="69"/>
      <c r="E19" s="64"/>
      <c r="F19" s="69"/>
      <c r="G19" s="7"/>
    </row>
    <row r="20" spans="1:7" ht="15.75" x14ac:dyDescent="0.25">
      <c r="B20" s="78" t="s">
        <v>73</v>
      </c>
      <c r="C20" s="79"/>
      <c r="D20" s="79"/>
      <c r="E20" s="79"/>
      <c r="F20" s="79"/>
    </row>
  </sheetData>
  <mergeCells count="2">
    <mergeCell ref="B2:F2"/>
    <mergeCell ref="B20:F20"/>
  </mergeCells>
  <printOptions headings="1"/>
  <pageMargins left="0.7" right="0.7" top="0.75" bottom="0.7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zoomScale="75" zoomScaleNormal="75" workbookViewId="0">
      <selection activeCell="Q22" sqref="Q22"/>
    </sheetView>
  </sheetViews>
  <sheetFormatPr defaultRowHeight="15.75" x14ac:dyDescent="0.25"/>
  <sheetData/>
  <pageMargins left="0.7" right="0.7" top="0.75" bottom="0.75" header="0.3" footer="0.3"/>
  <pageSetup scale="8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G16"/>
  <sheetViews>
    <sheetView zoomScaleNormal="100" workbookViewId="0">
      <pane xSplit="1" topLeftCell="D1" activePane="topRight" state="frozen"/>
      <selection pane="topRight" activeCell="O18" sqref="O18"/>
    </sheetView>
  </sheetViews>
  <sheetFormatPr defaultColWidth="11" defaultRowHeight="15.75" x14ac:dyDescent="0.25"/>
  <cols>
    <col min="1" max="1" width="28" customWidth="1"/>
    <col min="2" max="2" width="9.5" customWidth="1"/>
    <col min="3" max="3" width="10.25" customWidth="1"/>
    <col min="4" max="11" width="7.25" customWidth="1"/>
    <col min="12" max="12" width="7.375" customWidth="1"/>
    <col min="13" max="24" width="7.25" customWidth="1"/>
    <col min="25" max="25" width="7.625" customWidth="1"/>
    <col min="26" max="26" width="7.875" customWidth="1"/>
  </cols>
  <sheetData>
    <row r="2" spans="1:33" x14ac:dyDescent="0.25">
      <c r="A2" s="6" t="s">
        <v>15</v>
      </c>
      <c r="B2" s="9">
        <v>43100</v>
      </c>
      <c r="C2" s="9">
        <f>EDATE(B2,1)</f>
        <v>43131</v>
      </c>
      <c r="D2" s="9">
        <f t="shared" ref="D2:Z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 t="shared" si="0"/>
        <v>43827</v>
      </c>
    </row>
    <row r="3" spans="1:33" x14ac:dyDescent="0.25">
      <c r="A3" s="6" t="s">
        <v>12</v>
      </c>
      <c r="B3" s="10">
        <v>500</v>
      </c>
      <c r="C3" s="19">
        <f>B3+166.6666666</f>
        <v>666.66666659999999</v>
      </c>
      <c r="D3" s="19">
        <f t="shared" ref="D3:Y3" si="1">C3+166.6666666</f>
        <v>833.33333319999997</v>
      </c>
      <c r="E3" s="19">
        <f t="shared" si="1"/>
        <v>999.99999979999996</v>
      </c>
      <c r="F3" s="19">
        <f t="shared" si="1"/>
        <v>1166.6666663999999</v>
      </c>
      <c r="G3" s="19">
        <f t="shared" si="1"/>
        <v>1333.333333</v>
      </c>
      <c r="H3" s="19">
        <f t="shared" si="1"/>
        <v>1499.9999996000001</v>
      </c>
      <c r="I3" s="19">
        <f t="shared" si="1"/>
        <v>1666.6666662000002</v>
      </c>
      <c r="J3" s="19">
        <f t="shared" si="1"/>
        <v>1833.3333328000003</v>
      </c>
      <c r="K3" s="19">
        <f t="shared" si="1"/>
        <v>1999.9999994000004</v>
      </c>
      <c r="L3" s="19">
        <f t="shared" si="1"/>
        <v>2166.6666660000005</v>
      </c>
      <c r="M3" s="19">
        <f t="shared" si="1"/>
        <v>2333.3333326000006</v>
      </c>
      <c r="N3" s="19">
        <f t="shared" si="1"/>
        <v>2499.9999992000007</v>
      </c>
      <c r="O3" s="19">
        <f t="shared" si="1"/>
        <v>2666.6666658000008</v>
      </c>
      <c r="P3" s="19">
        <f t="shared" si="1"/>
        <v>2833.3333324000009</v>
      </c>
      <c r="Q3" s="19">
        <f t="shared" si="1"/>
        <v>2999.999999000001</v>
      </c>
      <c r="R3" s="19">
        <f t="shared" si="1"/>
        <v>3166.6666656000011</v>
      </c>
      <c r="S3" s="19">
        <f t="shared" si="1"/>
        <v>3333.3333322000012</v>
      </c>
      <c r="T3" s="19">
        <f t="shared" si="1"/>
        <v>3499.9999988000013</v>
      </c>
      <c r="U3" s="19">
        <f t="shared" si="1"/>
        <v>3666.6666654000014</v>
      </c>
      <c r="V3" s="19">
        <f t="shared" si="1"/>
        <v>3833.3333320000015</v>
      </c>
      <c r="W3" s="19">
        <f t="shared" si="1"/>
        <v>3999.9999986000016</v>
      </c>
      <c r="X3" s="19">
        <f t="shared" si="1"/>
        <v>4166.6666652000013</v>
      </c>
      <c r="Y3" s="19">
        <f t="shared" si="1"/>
        <v>4333.3333318000014</v>
      </c>
      <c r="Z3" s="19">
        <v>500</v>
      </c>
    </row>
    <row r="4" spans="1:33" x14ac:dyDescent="0.25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50</v>
      </c>
      <c r="M4">
        <v>50</v>
      </c>
      <c r="N4">
        <v>50</v>
      </c>
      <c r="O4">
        <v>50</v>
      </c>
      <c r="P4">
        <v>50</v>
      </c>
      <c r="Q4">
        <v>50</v>
      </c>
      <c r="R4">
        <v>50</v>
      </c>
      <c r="S4">
        <v>50</v>
      </c>
      <c r="T4">
        <v>50</v>
      </c>
      <c r="U4">
        <v>50</v>
      </c>
      <c r="V4">
        <v>50</v>
      </c>
      <c r="W4">
        <v>50</v>
      </c>
      <c r="X4">
        <v>50</v>
      </c>
      <c r="Y4">
        <v>50</v>
      </c>
      <c r="Z4">
        <v>50</v>
      </c>
    </row>
    <row r="5" spans="1:33" x14ac:dyDescent="0.25">
      <c r="A5" s="6" t="s">
        <v>11</v>
      </c>
      <c r="B5" s="10">
        <v>190</v>
      </c>
      <c r="C5" s="7">
        <f>B5+10</f>
        <v>200</v>
      </c>
      <c r="D5" s="7">
        <f t="shared" ref="D5:G5" si="2">C5+10</f>
        <v>210</v>
      </c>
      <c r="E5" s="7">
        <f t="shared" si="2"/>
        <v>220</v>
      </c>
      <c r="F5" s="7">
        <f t="shared" si="2"/>
        <v>230</v>
      </c>
      <c r="G5" s="7">
        <f t="shared" si="2"/>
        <v>240</v>
      </c>
      <c r="H5" s="7">
        <f t="shared" ref="H5" si="3">G5+10</f>
        <v>250</v>
      </c>
      <c r="I5" s="7">
        <f t="shared" ref="I5" si="4">H5+10</f>
        <v>260</v>
      </c>
      <c r="J5" s="7">
        <f t="shared" ref="J5" si="5">I5+10</f>
        <v>270</v>
      </c>
      <c r="K5" s="7">
        <f t="shared" ref="K5" si="6">J5+10</f>
        <v>280</v>
      </c>
      <c r="L5" s="7">
        <f t="shared" ref="L5" si="7">K5+10</f>
        <v>290</v>
      </c>
      <c r="M5" s="7">
        <f t="shared" ref="M5" si="8">L5+10</f>
        <v>300</v>
      </c>
      <c r="N5" s="7">
        <f t="shared" ref="N5" si="9">M5+10</f>
        <v>310</v>
      </c>
      <c r="O5" s="7">
        <f t="shared" ref="O5" si="10">N5+10</f>
        <v>320</v>
      </c>
      <c r="P5" s="7">
        <f t="shared" ref="P5" si="11">O5+10</f>
        <v>330</v>
      </c>
      <c r="Q5" s="7">
        <f t="shared" ref="Q5" si="12">P5+10</f>
        <v>340</v>
      </c>
      <c r="R5" s="7">
        <f t="shared" ref="R5" si="13">Q5+10</f>
        <v>350</v>
      </c>
      <c r="S5" s="7">
        <f t="shared" ref="S5" si="14">R5+10</f>
        <v>360</v>
      </c>
      <c r="T5" s="7">
        <f t="shared" ref="T5" si="15">S5+10</f>
        <v>370</v>
      </c>
      <c r="U5" s="7">
        <f t="shared" ref="U5" si="16">T5+10</f>
        <v>380</v>
      </c>
      <c r="V5" s="7">
        <f t="shared" ref="V5" si="17">U5+10</f>
        <v>390</v>
      </c>
      <c r="W5" s="7">
        <v>40</v>
      </c>
      <c r="X5" s="7">
        <f t="shared" ref="X5" si="18">W5+10</f>
        <v>50</v>
      </c>
      <c r="Y5" s="7">
        <f t="shared" ref="Y5" si="19">X5+10</f>
        <v>60</v>
      </c>
      <c r="Z5" s="7">
        <f t="shared" ref="Z5" si="20">Y5+10</f>
        <v>70</v>
      </c>
      <c r="AA5" s="7"/>
      <c r="AB5" s="7"/>
      <c r="AC5" s="7"/>
      <c r="AD5" s="7"/>
      <c r="AE5" s="7"/>
      <c r="AF5" s="7"/>
      <c r="AG5" s="7"/>
    </row>
    <row r="6" spans="1:33" x14ac:dyDescent="0.25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</row>
    <row r="7" spans="1:33" x14ac:dyDescent="0.25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450</v>
      </c>
      <c r="M7">
        <v>450</v>
      </c>
      <c r="N7">
        <v>450</v>
      </c>
      <c r="O7">
        <v>450</v>
      </c>
      <c r="P7">
        <v>450</v>
      </c>
      <c r="Q7">
        <v>450</v>
      </c>
      <c r="R7">
        <v>450</v>
      </c>
      <c r="S7">
        <v>450</v>
      </c>
      <c r="T7">
        <v>450</v>
      </c>
      <c r="U7">
        <v>450</v>
      </c>
      <c r="V7">
        <v>450</v>
      </c>
      <c r="W7">
        <v>450</v>
      </c>
      <c r="X7">
        <v>450</v>
      </c>
      <c r="Y7">
        <v>450</v>
      </c>
      <c r="Z7">
        <v>450</v>
      </c>
    </row>
    <row r="8" spans="1:33" x14ac:dyDescent="0.25">
      <c r="A8" s="6" t="s">
        <v>70</v>
      </c>
      <c r="L8" s="10">
        <v>37.5</v>
      </c>
      <c r="M8" s="10">
        <v>37.5</v>
      </c>
      <c r="N8" s="10">
        <v>37.5</v>
      </c>
      <c r="O8" s="10">
        <v>37.5</v>
      </c>
      <c r="P8" s="10">
        <v>37.5</v>
      </c>
      <c r="Q8" s="10">
        <v>37.5</v>
      </c>
      <c r="R8" s="10">
        <v>37.5</v>
      </c>
      <c r="S8" s="10">
        <v>37.5</v>
      </c>
      <c r="T8" s="10">
        <v>37.5</v>
      </c>
      <c r="U8" s="10">
        <v>37.5</v>
      </c>
      <c r="V8" s="10">
        <v>37.5</v>
      </c>
      <c r="W8" s="10">
        <v>37.5</v>
      </c>
      <c r="X8" s="10">
        <v>37.5</v>
      </c>
      <c r="Y8" s="10">
        <v>37.5</v>
      </c>
      <c r="Z8" s="10">
        <v>37.5</v>
      </c>
    </row>
    <row r="9" spans="1:33" x14ac:dyDescent="0.25">
      <c r="A9" s="6" t="s">
        <v>9</v>
      </c>
      <c r="B9" s="10">
        <v>450</v>
      </c>
      <c r="C9" s="10">
        <v>450</v>
      </c>
      <c r="D9" s="10">
        <v>450</v>
      </c>
      <c r="E9" s="10">
        <v>450</v>
      </c>
      <c r="F9" s="10">
        <v>450</v>
      </c>
      <c r="G9" s="10">
        <v>450</v>
      </c>
      <c r="H9" s="10">
        <v>450</v>
      </c>
      <c r="I9" s="10">
        <v>450</v>
      </c>
      <c r="J9" s="10">
        <v>450</v>
      </c>
      <c r="K9" s="10">
        <v>450</v>
      </c>
      <c r="L9" s="10">
        <v>480</v>
      </c>
      <c r="M9" s="10">
        <v>480</v>
      </c>
      <c r="N9" s="10">
        <v>480</v>
      </c>
      <c r="O9" s="10">
        <v>480</v>
      </c>
      <c r="P9" s="10">
        <v>480</v>
      </c>
      <c r="Q9" s="10">
        <v>480</v>
      </c>
      <c r="R9" s="10">
        <v>480</v>
      </c>
      <c r="S9" s="10">
        <v>480</v>
      </c>
      <c r="T9" s="10">
        <v>480</v>
      </c>
      <c r="U9" s="10">
        <v>480</v>
      </c>
      <c r="V9" s="10">
        <v>480</v>
      </c>
      <c r="W9" s="10">
        <v>480</v>
      </c>
      <c r="X9" s="10">
        <v>480</v>
      </c>
      <c r="Y9" s="10">
        <v>480</v>
      </c>
      <c r="Z9" s="10">
        <v>480</v>
      </c>
    </row>
    <row r="10" spans="1:33" x14ac:dyDescent="0.25">
      <c r="A10" s="6" t="s">
        <v>13</v>
      </c>
      <c r="B10" s="10">
        <f>SUM(B3:B9)</f>
        <v>1622.5</v>
      </c>
      <c r="C10" s="10">
        <f t="shared" ref="C10:X10" si="21">SUM(C3:C9)</f>
        <v>1799.1666666000001</v>
      </c>
      <c r="D10" s="10">
        <f t="shared" si="21"/>
        <v>1975.8333332</v>
      </c>
      <c r="E10" s="10">
        <f t="shared" si="21"/>
        <v>2152.4999997999998</v>
      </c>
      <c r="F10" s="10">
        <f t="shared" si="21"/>
        <v>2329.1666663999999</v>
      </c>
      <c r="G10" s="10">
        <f t="shared" si="21"/>
        <v>2505.833333</v>
      </c>
      <c r="H10" s="10">
        <f t="shared" si="21"/>
        <v>2682.4999996000001</v>
      </c>
      <c r="I10" s="10">
        <f t="shared" si="21"/>
        <v>2859.1666662000002</v>
      </c>
      <c r="J10" s="10">
        <f t="shared" si="21"/>
        <v>3035.8333328000003</v>
      </c>
      <c r="K10" s="10">
        <f t="shared" si="21"/>
        <v>3212.4999994000004</v>
      </c>
      <c r="L10" s="10">
        <f t="shared" si="21"/>
        <v>3486.6666660000005</v>
      </c>
      <c r="M10" s="10">
        <f t="shared" si="21"/>
        <v>3663.3333326000006</v>
      </c>
      <c r="N10" s="10">
        <f t="shared" si="21"/>
        <v>3839.9999992000007</v>
      </c>
      <c r="O10" s="10">
        <f t="shared" si="21"/>
        <v>4016.6666658000008</v>
      </c>
      <c r="P10" s="10">
        <f t="shared" si="21"/>
        <v>4193.3333324000014</v>
      </c>
      <c r="Q10" s="10">
        <f t="shared" si="21"/>
        <v>4369.9999990000015</v>
      </c>
      <c r="R10" s="10">
        <f t="shared" si="21"/>
        <v>4546.6666656000016</v>
      </c>
      <c r="S10" s="10">
        <f t="shared" si="21"/>
        <v>4723.3333322000017</v>
      </c>
      <c r="T10" s="10">
        <f t="shared" si="21"/>
        <v>4899.9999988000018</v>
      </c>
      <c r="U10" s="10">
        <f t="shared" si="21"/>
        <v>5076.6666654000019</v>
      </c>
      <c r="V10" s="10">
        <f t="shared" si="21"/>
        <v>5253.333332000002</v>
      </c>
      <c r="W10" s="10">
        <f t="shared" si="21"/>
        <v>5069.9999986000021</v>
      </c>
      <c r="X10" s="10">
        <f t="shared" si="21"/>
        <v>5246.6666652000013</v>
      </c>
      <c r="Y10" s="10">
        <f>SUM(Y3:Y9)</f>
        <v>5423.3333318000014</v>
      </c>
      <c r="Z10" s="10">
        <f>SUM(Z3:Z9)</f>
        <v>1600</v>
      </c>
    </row>
    <row r="13" spans="1:33" s="9" customFormat="1" x14ac:dyDescent="0.25">
      <c r="A13" s="9" t="s">
        <v>15</v>
      </c>
      <c r="B13" s="9">
        <f t="shared" ref="B13:Z13" si="22">B2</f>
        <v>43100</v>
      </c>
      <c r="C13" s="9">
        <f t="shared" si="22"/>
        <v>43131</v>
      </c>
      <c r="D13" s="9">
        <f t="shared" si="22"/>
        <v>43159</v>
      </c>
      <c r="E13" s="9">
        <f t="shared" si="22"/>
        <v>43187</v>
      </c>
      <c r="F13" s="9">
        <f t="shared" si="22"/>
        <v>43218</v>
      </c>
      <c r="G13" s="9">
        <f t="shared" si="22"/>
        <v>43248</v>
      </c>
      <c r="H13" s="9">
        <f t="shared" si="22"/>
        <v>43279</v>
      </c>
      <c r="I13" s="9">
        <f t="shared" si="22"/>
        <v>43309</v>
      </c>
      <c r="J13" s="9">
        <f t="shared" si="22"/>
        <v>43340</v>
      </c>
      <c r="K13" s="9">
        <f t="shared" si="22"/>
        <v>43371</v>
      </c>
      <c r="L13" s="9">
        <f t="shared" si="22"/>
        <v>43401</v>
      </c>
      <c r="M13" s="9">
        <f t="shared" si="22"/>
        <v>43432</v>
      </c>
      <c r="N13" s="9">
        <f t="shared" si="22"/>
        <v>43462</v>
      </c>
      <c r="O13" s="9">
        <f t="shared" si="22"/>
        <v>43493</v>
      </c>
      <c r="P13" s="9">
        <f t="shared" si="22"/>
        <v>43524</v>
      </c>
      <c r="Q13" s="9">
        <f t="shared" si="22"/>
        <v>43552</v>
      </c>
      <c r="R13" s="9">
        <f t="shared" si="22"/>
        <v>43583</v>
      </c>
      <c r="S13" s="9">
        <f t="shared" si="22"/>
        <v>43613</v>
      </c>
      <c r="T13" s="9">
        <f t="shared" si="22"/>
        <v>43644</v>
      </c>
      <c r="U13" s="9">
        <f t="shared" si="22"/>
        <v>43674</v>
      </c>
      <c r="V13" s="9">
        <f t="shared" si="22"/>
        <v>43705</v>
      </c>
      <c r="W13" s="9">
        <f t="shared" si="22"/>
        <v>43736</v>
      </c>
      <c r="X13" s="9">
        <f t="shared" si="22"/>
        <v>43766</v>
      </c>
      <c r="Y13" s="9">
        <f t="shared" si="22"/>
        <v>43797</v>
      </c>
      <c r="Z13" s="9">
        <f t="shared" si="22"/>
        <v>43827</v>
      </c>
    </row>
    <row r="14" spans="1:33" x14ac:dyDescent="0.25">
      <c r="A14" t="s">
        <v>10</v>
      </c>
      <c r="B14">
        <v>3749</v>
      </c>
      <c r="C14">
        <v>3901</v>
      </c>
      <c r="D14">
        <v>4061</v>
      </c>
      <c r="E14">
        <v>4287</v>
      </c>
      <c r="F14">
        <v>4441</v>
      </c>
      <c r="G14">
        <v>4466</v>
      </c>
      <c r="H14">
        <v>4742</v>
      </c>
      <c r="I14">
        <v>4777</v>
      </c>
      <c r="J14">
        <v>4668</v>
      </c>
      <c r="K14">
        <v>4222</v>
      </c>
      <c r="L14">
        <v>6325</v>
      </c>
    </row>
    <row r="16" spans="1:33" ht="31.5" x14ac:dyDescent="0.25">
      <c r="A16" s="7" t="s">
        <v>37</v>
      </c>
      <c r="B16" s="10">
        <f t="shared" ref="B16:L16" si="23">B14-B10</f>
        <v>2126.5</v>
      </c>
      <c r="C16" s="10">
        <f t="shared" si="23"/>
        <v>2101.8333333999999</v>
      </c>
      <c r="D16" s="10">
        <f t="shared" si="23"/>
        <v>2085.1666667999998</v>
      </c>
      <c r="E16" s="10">
        <f t="shared" si="23"/>
        <v>2134.5000002000002</v>
      </c>
      <c r="F16" s="10">
        <f t="shared" si="23"/>
        <v>2111.8333336000001</v>
      </c>
      <c r="G16" s="10">
        <f t="shared" si="23"/>
        <v>1960.166667</v>
      </c>
      <c r="H16" s="10">
        <f t="shared" si="23"/>
        <v>2059.5000003999999</v>
      </c>
      <c r="I16" s="10">
        <f t="shared" si="23"/>
        <v>1917.8333337999998</v>
      </c>
      <c r="J16" s="10">
        <f t="shared" si="23"/>
        <v>1632.1666671999997</v>
      </c>
      <c r="K16" s="10">
        <f t="shared" si="23"/>
        <v>1009.5000005999996</v>
      </c>
      <c r="L16" s="10">
        <f t="shared" si="23"/>
        <v>2838.3333339999995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</sheetData>
  <phoneticPr fontId="19" type="noConversion"/>
  <printOptions horizontalCentered="1" headings="1"/>
  <pageMargins left="0.25" right="0.25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2018-10-30T14:51:22Z</cp:lastPrinted>
  <dcterms:created xsi:type="dcterms:W3CDTF">2011-11-12T00:22:02Z</dcterms:created>
  <dcterms:modified xsi:type="dcterms:W3CDTF">2018-11-13T18:38:40Z</dcterms:modified>
</cp:coreProperties>
</file>