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081EEEF5-754C-47B0-8248-E80BDDABC5D4}" xr6:coauthVersionLast="45" xr6:coauthVersionMax="45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0" i="2" l="1"/>
  <c r="X16" i="2"/>
  <c r="Y3" i="2"/>
  <c r="Z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W10" i="2"/>
  <c r="W1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10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0" i="2"/>
  <c r="T16" i="2"/>
  <c r="S10" i="2"/>
  <c r="S16" i="2"/>
  <c r="C28" i="1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C42" i="1"/>
  <c r="C30" i="1"/>
  <c r="Z13" i="2"/>
  <c r="C44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Z10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  <c r="Y10" i="2"/>
</calcChain>
</file>

<file path=xl/sharedStrings.xml><?xml version="1.0" encoding="utf-8"?>
<sst xmlns="http://schemas.openxmlformats.org/spreadsheetml/2006/main" count="89" uniqueCount="74">
  <si>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</si>
  <si>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</si>
  <si>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</si>
  <si>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</si>
  <si>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</si>
  <si>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</si>
  <si>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</si>
  <si>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</si>
  <si>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</si>
  <si>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</si>
  <si>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</si>
  <si>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</si>
  <si>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</si>
  <si>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</si>
  <si>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</si>
  <si>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</si>
  <si>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</si>
  <si>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</si>
  <si>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</si>
  <si>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</si>
  <si>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</si>
  <si>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</si>
  <si>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</si>
  <si>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</si>
  <si>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</si>
  <si>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</si>
  <si>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</si>
  <si>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</si>
  <si>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</si>
  <si>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</si>
  <si>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</si>
  <si>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</si>
  <si>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</si>
  <si>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</si>
  <si>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</si>
  <si>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</si>
  <si>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</si>
  <si>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</si>
  <si>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</si>
  <si>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</si>
  <si>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</si>
  <si>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</si>
  <si>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</si>
  <si>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</si>
  <si>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</si>
  <si>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</si>
  <si>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</si>
  <si>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</si>
  <si>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</si>
  <si>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</si>
  <si>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</si>
  <si>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</si>
  <si>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General Fund Starting Balance - 10/1/2019</t>
  </si>
  <si>
    <t>2 - New Group Starter Kit Literature for Assembly</t>
  </si>
  <si>
    <t>General Fund Ending Balance - 10/31/2019</t>
  </si>
  <si>
    <t>Account Activity &amp; Budget to Actual Comparison - FY 2020*</t>
  </si>
  <si>
    <t>* - FY2020 runs from 10/1/2019 until 9/30/2020</t>
  </si>
  <si>
    <t>Donation - Emporia, KS</t>
  </si>
  <si>
    <t>Donation - Bloomington, IN</t>
  </si>
  <si>
    <t>These will be sent to New Groups after the Assembly</t>
  </si>
  <si>
    <t>FY 2020 Budget*</t>
  </si>
  <si>
    <t>The total budgeted Contingency should be available anytime during the year for unanticipated expenses.</t>
  </si>
  <si>
    <t>Deposit for Assembly</t>
  </si>
  <si>
    <t>Donation - Elmhurst, IL</t>
  </si>
  <si>
    <t>Donation - Glenview, IL</t>
  </si>
  <si>
    <t>Cathy C - Food Catering, Folders, Printouts</t>
  </si>
  <si>
    <t>Cindy S - Raffle Tickets, Basket for Muncie,IN</t>
  </si>
  <si>
    <t>Cathy C - Room Rental for Assembly (Sat &amp; Sun)</t>
  </si>
  <si>
    <t>Cathy C - Cash Box, Badges w/Clips</t>
  </si>
  <si>
    <t>Nar-Anon Family Group Headquarters - Donation to WSO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</si>
  <si>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</si>
  <si>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Check cleared 10/23/19</t>
  </si>
  <si>
    <t>Check cleared 10/30/19</t>
  </si>
  <si>
    <t>Agrees with Bank Balance less the uncleared check of $950 to WSO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</si>
</sst>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7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7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Normal" xfId="0" builtinId="0"/>
    <cellStyle name="Normal 2" xfId="30" xr:uid="{00000000-0005-0000-0000-000024000000}"/>
    <cellStyle name="Normal 3" xfId="28" xr:uid="{00000000-0005-0000-0000-000025000000}"/>
    <cellStyle name="Normal 4" xfId="33" xr:uid="{00000000-0005-0000-0000-000026000000}"/>
    <cellStyle name="Normal 5" xfId="36" xr:uid="{00000000-0005-0000-0000-000027000000}"/>
    <cellStyle name="Normal 6" xfId="39" xr:uid="{00000000-0005-0000-0000-000028000000}"/>
    <cellStyle name="Normal 7" xfId="42" xr:uid="{00000000-0005-0000-0000-000029000000}"/>
    <cellStyle name="Percent 2" xfId="32" xr:uid="{00000000-0005-0000-0000-00002A000000}"/>
    <cellStyle name="Percent 3" xfId="35" xr:uid="{00000000-0005-0000-0000-00002B000000}"/>
    <cellStyle name="Percent 4" xfId="38" xr:uid="{00000000-0005-0000-0000-00002C000000}"/>
    <cellStyle name="Percent 5" xfId="41" xr:uid="{00000000-0005-0000-0000-00002D000000}"/>
    <cellStyle name="Percent 6" xfId="44" xr:uid="{00000000-0005-0000-0000-00002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5438.6666666000001</c:v>
                </c:pt>
                <c:pt idx="24">
                  <c:v>5620.3333266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0895912"/>
        <c:axId val="-2040887752"/>
        <c:extLst/>
      </c:lineChart>
      <c:dateAx>
        <c:axId val="-2040895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0887752"/>
        <c:crosses val="autoZero"/>
        <c:auto val="1"/>
        <c:lblOffset val="100"/>
        <c:baseTimeUnit val="days"/>
      </c:dateAx>
      <c:valAx>
        <c:axId val="-204088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08959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9"/>
  <sheetViews>
    <sheetView tabSelected="1" workbookViewId="0">
      <selection activeCell="C36" sqref="C36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 x14ac:dyDescent="0.35">
      <c r="A1" s="83" t="s">
        <v>0</v>
      </c>
      <c r="B1" s="83"/>
      <c r="C1" s="83"/>
      <c r="D1" s="83"/>
    </row>
    <row r="2" spans="1:4" ht="23.25" customHeight="1" x14ac:dyDescent="0.35">
      <c r="A2" s="83" t="s">
        <v>1</v>
      </c>
      <c r="B2" s="83"/>
      <c r="C2" s="83"/>
      <c r="D2" s="83"/>
    </row>
    <row r="3" spans="1:4" ht="23.25" customHeight="1" x14ac:dyDescent="0.35">
      <c r="A3" s="84">
        <v>43769</v>
      </c>
      <c r="B3" s="84"/>
      <c r="C3" s="84"/>
      <c r="D3" s="84"/>
    </row>
    <row r="4" spans="1:4" x14ac:dyDescent="0.25">
      <c r="A4" s="2"/>
      <c r="B4" s="2"/>
      <c r="C4" s="3"/>
    </row>
    <row r="5" spans="1:4" ht="21" thickBot="1" x14ac:dyDescent="0.35">
      <c r="A5" s="13" t="s">
        <v>52</v>
      </c>
      <c r="B5" s="4"/>
      <c r="C5" s="14">
        <v>6832.85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74" t="s">
        <v>57</v>
      </c>
      <c r="B8" s="75">
        <v>26.01</v>
      </c>
      <c r="C8" s="76"/>
    </row>
    <row r="9" spans="1:4" x14ac:dyDescent="0.25">
      <c r="A9" s="74" t="s">
        <v>58</v>
      </c>
      <c r="B9" s="75">
        <v>35</v>
      </c>
      <c r="C9" s="76"/>
    </row>
    <row r="10" spans="1:4" ht="14.1" customHeight="1" x14ac:dyDescent="0.25">
      <c r="A10" s="74" t="s">
        <v>62</v>
      </c>
      <c r="B10" s="75">
        <v>2580</v>
      </c>
      <c r="C10" s="76"/>
    </row>
    <row r="11" spans="1:4" ht="14.1" customHeight="1" x14ac:dyDescent="0.25">
      <c r="A11" s="74" t="s">
        <v>63</v>
      </c>
      <c r="B11" s="75">
        <v>300</v>
      </c>
      <c r="C11" s="76"/>
    </row>
    <row r="12" spans="1:4" ht="14.1" customHeight="1" x14ac:dyDescent="0.25">
      <c r="A12" s="74" t="s">
        <v>64</v>
      </c>
      <c r="B12" s="75">
        <v>300</v>
      </c>
      <c r="C12" s="76"/>
    </row>
    <row r="13" spans="1:4" ht="14.1" customHeight="1" x14ac:dyDescent="0.25">
      <c r="A13" s="74"/>
      <c r="B13" s="75"/>
      <c r="C13" s="76"/>
    </row>
    <row r="14" spans="1:4" ht="14.1" customHeight="1" x14ac:dyDescent="0.25">
      <c r="A14" s="74"/>
      <c r="B14" s="75"/>
      <c r="C14" s="76"/>
    </row>
    <row r="15" spans="1:4" ht="14.1" customHeight="1" x14ac:dyDescent="0.25">
      <c r="A15" s="74"/>
      <c r="B15" s="75"/>
      <c r="C15" s="76"/>
    </row>
    <row r="16" spans="1:4" ht="15" customHeight="1" x14ac:dyDescent="0.25">
      <c r="A16" s="67" t="s">
        <v>50</v>
      </c>
      <c r="B16" s="66">
        <v>0.32</v>
      </c>
      <c r="C16" s="5"/>
    </row>
    <row r="17" spans="1:4" x14ac:dyDescent="0.25">
      <c r="A17" s="64"/>
      <c r="B17" s="65"/>
      <c r="C17" s="5"/>
    </row>
    <row r="18" spans="1:4" x14ac:dyDescent="0.25">
      <c r="A18" s="8" t="s">
        <v>4</v>
      </c>
      <c r="B18" s="16"/>
      <c r="C18" s="5">
        <f>SUM(B8:B17)</f>
        <v>3241.3300000000004</v>
      </c>
      <c r="D18" s="20"/>
    </row>
    <row r="19" spans="1:4" x14ac:dyDescent="0.25">
      <c r="A19" s="2"/>
      <c r="B19" s="12"/>
      <c r="C19" s="5"/>
    </row>
    <row r="20" spans="1:4" x14ac:dyDescent="0.25">
      <c r="C20" s="5"/>
    </row>
    <row r="21" spans="1:4" x14ac:dyDescent="0.25">
      <c r="A21" s="11" t="s">
        <v>3</v>
      </c>
      <c r="B21" s="12"/>
      <c r="C21" s="5"/>
    </row>
    <row r="22" spans="1:4" x14ac:dyDescent="0.25">
      <c r="A22" s="79" t="s">
        <v>53</v>
      </c>
      <c r="B22" s="69">
        <v>243.84</v>
      </c>
      <c r="D22" s="77" t="s">
        <v>59</v>
      </c>
    </row>
    <row r="23" spans="1:4" x14ac:dyDescent="0.25">
      <c r="A23" s="74" t="s">
        <v>65</v>
      </c>
      <c r="B23" s="69">
        <v>355.13</v>
      </c>
      <c r="D23" s="77" t="s">
        <v>71</v>
      </c>
    </row>
    <row r="24" spans="1:4" x14ac:dyDescent="0.25">
      <c r="A24" s="78" t="s">
        <v>66</v>
      </c>
      <c r="B24" s="69">
        <v>87.38</v>
      </c>
      <c r="D24" s="77" t="s">
        <v>71</v>
      </c>
    </row>
    <row r="25" spans="1:4" x14ac:dyDescent="0.25">
      <c r="A25" s="78" t="s">
        <v>67</v>
      </c>
      <c r="B25" s="69">
        <v>750</v>
      </c>
      <c r="D25" s="77" t="s">
        <v>72</v>
      </c>
    </row>
    <row r="26" spans="1:4" x14ac:dyDescent="0.25">
      <c r="A26" s="78" t="s">
        <v>68</v>
      </c>
      <c r="B26" s="69">
        <v>67.790000000000006</v>
      </c>
      <c r="D26" s="7" t="s">
        <v>72</v>
      </c>
    </row>
    <row r="27" spans="1:4" x14ac:dyDescent="0.25">
      <c r="A27" s="80" t="s">
        <v>69</v>
      </c>
      <c r="B27" s="63">
        <v>950</v>
      </c>
      <c r="C27" s="5"/>
    </row>
    <row r="28" spans="1:4" x14ac:dyDescent="0.25">
      <c r="A28" s="8" t="s">
        <v>5</v>
      </c>
      <c r="B28" s="4"/>
      <c r="C28" s="5">
        <f>SUM(B22:B27)</f>
        <v>2454.14</v>
      </c>
    </row>
    <row r="29" spans="1:4" ht="16.5" customHeight="1" thickBot="1" x14ac:dyDescent="0.35">
      <c r="A29" s="18"/>
      <c r="B29" s="15"/>
      <c r="C29" s="22"/>
    </row>
    <row r="30" spans="1:4" ht="33" thickTop="1" x14ac:dyDescent="0.3">
      <c r="A30" s="13" t="s">
        <v>54</v>
      </c>
      <c r="B30" s="15"/>
      <c r="C30" s="17">
        <f>C5+C18-C28</f>
        <v>7620.0400000000009</v>
      </c>
      <c r="D30" s="7" t="s">
        <v>73</v>
      </c>
    </row>
    <row r="31" spans="1:4" ht="20.25" x14ac:dyDescent="0.3">
      <c r="A31" s="41"/>
      <c r="B31" s="15"/>
      <c r="C31" s="17"/>
      <c r="D31" s="47"/>
    </row>
    <row r="32" spans="1:4" ht="20.25" x14ac:dyDescent="0.3">
      <c r="A32" s="48"/>
      <c r="B32" s="15"/>
      <c r="C32" s="17"/>
      <c r="D32" s="47"/>
    </row>
    <row r="34" spans="1:4" ht="20.25" x14ac:dyDescent="0.25">
      <c r="A34" s="37" t="s">
        <v>31</v>
      </c>
      <c r="B34" s="26"/>
      <c r="C34" s="27"/>
    </row>
    <row r="35" spans="1:4" ht="89.25" x14ac:dyDescent="0.25">
      <c r="A35" s="31" t="s">
        <v>12</v>
      </c>
      <c r="B35" s="35"/>
      <c r="C35" s="68">
        <v>4166.67</v>
      </c>
      <c r="D35" s="33" t="s">
        <v>44</v>
      </c>
    </row>
    <row r="36" spans="1:4" ht="24.75" customHeight="1" x14ac:dyDescent="0.25">
      <c r="A36" s="31" t="s">
        <v>6</v>
      </c>
      <c r="B36" s="35"/>
      <c r="C36" s="32">
        <v>50</v>
      </c>
      <c r="D36" s="33" t="s">
        <v>26</v>
      </c>
    </row>
    <row r="37" spans="1:4" ht="63.75" x14ac:dyDescent="0.25">
      <c r="A37" s="31" t="s">
        <v>22</v>
      </c>
      <c r="B37" s="35"/>
      <c r="C37" s="32">
        <v>60</v>
      </c>
      <c r="D37" s="33" t="s">
        <v>70</v>
      </c>
    </row>
    <row r="38" spans="1:4" ht="25.5" x14ac:dyDescent="0.25">
      <c r="A38" s="31" t="s">
        <v>7</v>
      </c>
      <c r="B38" s="35"/>
      <c r="C38" s="32">
        <v>12.5</v>
      </c>
      <c r="D38" s="33" t="s">
        <v>26</v>
      </c>
    </row>
    <row r="39" spans="1:4" ht="38.25" x14ac:dyDescent="0.25">
      <c r="A39" s="31" t="s">
        <v>27</v>
      </c>
      <c r="B39" s="35"/>
      <c r="C39" s="32">
        <v>450</v>
      </c>
      <c r="D39" s="33" t="s">
        <v>28</v>
      </c>
    </row>
    <row r="40" spans="1:4" ht="25.5" x14ac:dyDescent="0.25">
      <c r="A40" s="52" t="s">
        <v>48</v>
      </c>
      <c r="B40" s="35"/>
      <c r="C40" s="32">
        <v>37.5</v>
      </c>
      <c r="D40" s="33" t="s">
        <v>26</v>
      </c>
    </row>
    <row r="41" spans="1:4" ht="26.25" x14ac:dyDescent="0.25">
      <c r="A41" s="31" t="s">
        <v>9</v>
      </c>
      <c r="B41" s="35"/>
      <c r="C41" s="32">
        <v>480</v>
      </c>
      <c r="D41" s="34" t="s">
        <v>61</v>
      </c>
    </row>
    <row r="42" spans="1:4" ht="20.25" x14ac:dyDescent="0.25">
      <c r="A42" s="38" t="s">
        <v>29</v>
      </c>
      <c r="B42" s="35"/>
      <c r="C42" s="40">
        <f>SUM(C35:C41)</f>
        <v>5256.67</v>
      </c>
      <c r="D42" s="36"/>
    </row>
    <row r="43" spans="1:4" x14ac:dyDescent="0.25">
      <c r="A43" s="28"/>
      <c r="B43" s="35"/>
      <c r="C43" s="29"/>
      <c r="D43" s="28"/>
    </row>
    <row r="44" spans="1:4" ht="40.5" x14ac:dyDescent="0.3">
      <c r="A44" s="39" t="s">
        <v>32</v>
      </c>
      <c r="B44" s="35"/>
      <c r="C44" s="17">
        <f>C30-C42</f>
        <v>2363.3700000000008</v>
      </c>
      <c r="D44" s="34" t="s">
        <v>30</v>
      </c>
    </row>
    <row r="45" spans="1:4" ht="15.75" customHeight="1" x14ac:dyDescent="0.3">
      <c r="A45" s="39"/>
      <c r="B45" s="35"/>
      <c r="C45" s="17"/>
      <c r="D45" s="34"/>
    </row>
    <row r="46" spans="1:4" ht="81" customHeight="1" x14ac:dyDescent="0.3">
      <c r="A46" s="81" t="s">
        <v>51</v>
      </c>
      <c r="B46" s="82"/>
      <c r="C46" s="82"/>
      <c r="D46" s="82"/>
    </row>
    <row r="47" spans="1:4" x14ac:dyDescent="0.25">
      <c r="B47" s="1"/>
      <c r="C47" s="1"/>
    </row>
    <row r="48" spans="1:4" x14ac:dyDescent="0.25">
      <c r="B48" s="1"/>
      <c r="C48" s="1"/>
    </row>
    <row r="49" spans="2:3" x14ac:dyDescent="0.25">
      <c r="B49" s="1"/>
      <c r="C49" s="1"/>
    </row>
  </sheetData>
  <mergeCells count="4">
    <mergeCell ref="A46:D46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zoomScale="85" zoomScaleNormal="85" zoomScalePageLayoutView="85" workbookViewId="0">
      <selection activeCell="E18" sqref="E18"/>
    </sheetView>
  </sheetViews>
  <sheetFormatPr defaultColWidth="8.875" defaultRowHeight="15" x14ac:dyDescent="0.2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 x14ac:dyDescent="0.3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 x14ac:dyDescent="0.3">
      <c r="A2" s="42"/>
      <c r="B2" s="85" t="s">
        <v>55</v>
      </c>
      <c r="C2" s="85"/>
      <c r="D2" s="85"/>
      <c r="E2" s="85"/>
      <c r="F2" s="85"/>
      <c r="G2" s="41"/>
    </row>
    <row r="3" spans="1:8" s="25" customFormat="1" ht="43.5" customHeight="1" x14ac:dyDescent="0.55000000000000004">
      <c r="A3" s="45"/>
      <c r="B3" s="54"/>
      <c r="C3" s="55"/>
      <c r="D3" s="56"/>
      <c r="E3" s="56"/>
      <c r="F3" s="57"/>
      <c r="G3" s="44"/>
    </row>
    <row r="4" spans="1:8" ht="44.1" customHeight="1" x14ac:dyDescent="0.55000000000000004">
      <c r="A4" s="42"/>
      <c r="B4" s="60" t="s">
        <v>45</v>
      </c>
      <c r="C4" s="43" t="s">
        <v>16</v>
      </c>
      <c r="D4" s="44" t="s">
        <v>60</v>
      </c>
      <c r="E4" s="44" t="s">
        <v>46</v>
      </c>
      <c r="F4" s="44" t="s">
        <v>47</v>
      </c>
      <c r="G4" s="41"/>
    </row>
    <row r="5" spans="1:8" ht="20.25" customHeight="1" x14ac:dyDescent="0.2">
      <c r="A5" s="42"/>
      <c r="B5" s="56" t="s">
        <v>35</v>
      </c>
      <c r="C5" s="55" t="s">
        <v>17</v>
      </c>
      <c r="D5" s="57">
        <v>3660</v>
      </c>
      <c r="E5" s="72">
        <v>661.01</v>
      </c>
      <c r="F5" s="71">
        <f>SUM(E5-D5)</f>
        <v>-2998.99</v>
      </c>
      <c r="G5" s="41"/>
    </row>
    <row r="6" spans="1:8" ht="20.25" customHeight="1" thickBot="1" x14ac:dyDescent="0.25">
      <c r="A6" s="42"/>
      <c r="B6" s="56" t="s">
        <v>36</v>
      </c>
      <c r="C6" s="55" t="s">
        <v>18</v>
      </c>
      <c r="D6" s="61">
        <v>1200</v>
      </c>
      <c r="E6" s="58">
        <v>1319.7</v>
      </c>
      <c r="F6" s="61">
        <f>SUM(E6-D6)</f>
        <v>119.70000000000005</v>
      </c>
      <c r="G6" s="41"/>
    </row>
    <row r="7" spans="1:8" ht="20.25" customHeight="1" thickTop="1" x14ac:dyDescent="0.2">
      <c r="A7" s="42"/>
      <c r="B7" s="56"/>
      <c r="C7" s="59" t="s">
        <v>19</v>
      </c>
      <c r="D7" s="57">
        <f>SUM(D5+D6)</f>
        <v>4860</v>
      </c>
      <c r="E7" s="70">
        <f>SUM(E5+E6)</f>
        <v>1980.71</v>
      </c>
      <c r="F7" s="70">
        <f>SUM(E7-D7)</f>
        <v>-2879.29</v>
      </c>
      <c r="G7" s="41"/>
    </row>
    <row r="8" spans="1:8" ht="21" customHeight="1" x14ac:dyDescent="0.2">
      <c r="A8" s="46"/>
      <c r="B8" s="56"/>
      <c r="C8" s="55"/>
      <c r="D8" s="57"/>
      <c r="E8" s="56"/>
      <c r="F8" s="57"/>
      <c r="G8" s="49"/>
    </row>
    <row r="9" spans="1:8" x14ac:dyDescent="0.2">
      <c r="A9" s="42"/>
      <c r="B9" s="56" t="s">
        <v>37</v>
      </c>
      <c r="C9" s="55" t="s">
        <v>20</v>
      </c>
      <c r="D9" s="57">
        <v>2000</v>
      </c>
      <c r="E9" s="56">
        <v>0</v>
      </c>
      <c r="F9" s="70">
        <f t="shared" ref="F9:F18" si="0">SUM(E9-D9)</f>
        <v>-2000</v>
      </c>
      <c r="G9" s="41"/>
    </row>
    <row r="10" spans="1:8" x14ac:dyDescent="0.2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 x14ac:dyDescent="0.2">
      <c r="A11" s="42"/>
      <c r="B11" s="56" t="s">
        <v>39</v>
      </c>
      <c r="C11" s="55" t="s">
        <v>21</v>
      </c>
      <c r="D11" s="57">
        <v>25</v>
      </c>
      <c r="E11" s="72">
        <v>-0.32</v>
      </c>
      <c r="F11" s="57">
        <f t="shared" si="0"/>
        <v>-25.32</v>
      </c>
      <c r="G11" s="41"/>
    </row>
    <row r="12" spans="1:8" x14ac:dyDescent="0.2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 x14ac:dyDescent="0.2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 x14ac:dyDescent="0.2">
      <c r="A14" s="42"/>
      <c r="B14" s="56" t="s">
        <v>42</v>
      </c>
      <c r="C14" s="55" t="s">
        <v>8</v>
      </c>
      <c r="D14" s="57">
        <v>1800</v>
      </c>
      <c r="E14" s="56">
        <v>243.84</v>
      </c>
      <c r="F14" s="57">
        <f t="shared" si="0"/>
        <v>-1556.16</v>
      </c>
      <c r="G14" s="50"/>
    </row>
    <row r="15" spans="1:8" x14ac:dyDescent="0.2">
      <c r="A15" s="42"/>
      <c r="B15" s="56" t="s">
        <v>49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 x14ac:dyDescent="0.25">
      <c r="A16" s="42"/>
      <c r="B16" s="56" t="s">
        <v>43</v>
      </c>
      <c r="C16" s="55" t="s">
        <v>9</v>
      </c>
      <c r="D16" s="72">
        <v>480</v>
      </c>
      <c r="E16" s="72">
        <v>0</v>
      </c>
      <c r="F16" s="72">
        <v>-480</v>
      </c>
      <c r="G16"/>
    </row>
    <row r="17" spans="1:7" ht="15.75" thickBot="1" x14ac:dyDescent="0.25">
      <c r="A17" s="42"/>
      <c r="B17" s="62" t="s">
        <v>24</v>
      </c>
      <c r="C17" s="55" t="s">
        <v>25</v>
      </c>
      <c r="D17" s="61">
        <v>0</v>
      </c>
      <c r="E17" s="58">
        <v>950</v>
      </c>
      <c r="F17" s="61">
        <f t="shared" si="0"/>
        <v>950</v>
      </c>
      <c r="G17" s="41"/>
    </row>
    <row r="18" spans="1:7" ht="15.75" thickTop="1" x14ac:dyDescent="0.2">
      <c r="A18" s="42"/>
      <c r="B18" s="62"/>
      <c r="C18" s="59" t="s">
        <v>19</v>
      </c>
      <c r="D18" s="57">
        <f>SUM(D9:D17)</f>
        <v>4860</v>
      </c>
      <c r="E18" s="56">
        <f>SUM(E9:E17)</f>
        <v>1193.52</v>
      </c>
      <c r="F18" s="57">
        <f t="shared" si="0"/>
        <v>-3666.48</v>
      </c>
      <c r="G18" s="41"/>
    </row>
    <row r="19" spans="1:7" ht="15.75" x14ac:dyDescent="0.25">
      <c r="A19" s="30"/>
      <c r="B19" s="62"/>
      <c r="C19" s="59"/>
      <c r="D19" s="57"/>
      <c r="E19" s="56"/>
      <c r="F19" s="57"/>
      <c r="G19" s="7"/>
    </row>
    <row r="20" spans="1:7" ht="15.75" x14ac:dyDescent="0.25">
      <c r="B20" s="86" t="s">
        <v>56</v>
      </c>
      <c r="C20" s="86"/>
      <c r="D20" s="86"/>
      <c r="E20" s="86"/>
      <c r="F20" s="8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zoomScalePageLayoutView="75" workbookViewId="0">
      <selection activeCell="Q22" sqref="Q22"/>
    </sheetView>
  </sheetViews>
  <sheetFormatPr defaultColWidth="8.875" defaultRowHeight="15.75" x14ac:dyDescent="0.2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workbookViewId="0">
      <pane xSplit="1" topLeftCell="T1" activePane="topRight" state="frozen"/>
      <selection pane="topRight" activeCell="X4" sqref="X4"/>
    </sheetView>
  </sheetViews>
  <sheetFormatPr defaultColWidth="11" defaultRowHeight="15.75" x14ac:dyDescent="0.2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v>4167</v>
      </c>
      <c r="Y3" s="19">
        <f t="shared" si="1"/>
        <v>4333.6666666000001</v>
      </c>
      <c r="Z3" s="19">
        <f>Y3+166.66666</f>
        <v>4500.3333266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 x14ac:dyDescent="0.25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</row>
    <row r="10" spans="1:33" x14ac:dyDescent="0.25">
      <c r="A10" s="6" t="s">
        <v>13</v>
      </c>
      <c r="B10" s="10">
        <f>SUM(B3:B9)</f>
        <v>1622.5</v>
      </c>
      <c r="C10" s="10">
        <f t="shared" ref="C10:X10" si="17">SUM(C3:C9)</f>
        <v>1799.1666666000001</v>
      </c>
      <c r="D10" s="10">
        <f t="shared" si="17"/>
        <v>1975.8333332</v>
      </c>
      <c r="E10" s="10">
        <f t="shared" si="17"/>
        <v>2152.4999997999998</v>
      </c>
      <c r="F10" s="10">
        <f t="shared" si="17"/>
        <v>2329.1666663999999</v>
      </c>
      <c r="G10" s="10">
        <f t="shared" si="17"/>
        <v>2505.833333</v>
      </c>
      <c r="H10" s="10">
        <f t="shared" si="17"/>
        <v>2682.4999996000001</v>
      </c>
      <c r="I10" s="10">
        <f t="shared" si="17"/>
        <v>2859.1666662000002</v>
      </c>
      <c r="J10" s="10">
        <f t="shared" si="17"/>
        <v>3035.8333328000003</v>
      </c>
      <c r="K10" s="10">
        <f t="shared" si="17"/>
        <v>3212.4999994000004</v>
      </c>
      <c r="L10" s="10">
        <f t="shared" si="17"/>
        <v>3486.6666660000005</v>
      </c>
      <c r="M10" s="10">
        <f t="shared" si="17"/>
        <v>3663.3333326000006</v>
      </c>
      <c r="N10" s="10">
        <f t="shared" si="17"/>
        <v>3839.9999992000007</v>
      </c>
      <c r="O10" s="10">
        <f t="shared" si="17"/>
        <v>4016.6666658000008</v>
      </c>
      <c r="P10" s="10">
        <f t="shared" si="17"/>
        <v>4193.3333324000014</v>
      </c>
      <c r="Q10" s="10">
        <f t="shared" si="17"/>
        <v>4369.9999990000015</v>
      </c>
      <c r="R10" s="10">
        <f t="shared" si="17"/>
        <v>4546.6666656000016</v>
      </c>
      <c r="S10" s="10">
        <f t="shared" si="17"/>
        <v>4723.3333322000017</v>
      </c>
      <c r="T10" s="10">
        <f t="shared" si="17"/>
        <v>4899.9999988000018</v>
      </c>
      <c r="U10" s="10">
        <f t="shared" si="17"/>
        <v>5076.6666654000019</v>
      </c>
      <c r="V10" s="10">
        <f t="shared" si="17"/>
        <v>4758.333332000002</v>
      </c>
      <c r="W10" s="10">
        <f t="shared" si="17"/>
        <v>4924.9999986000021</v>
      </c>
      <c r="X10" s="10">
        <f t="shared" si="17"/>
        <v>5257</v>
      </c>
      <c r="Y10" s="10">
        <f>SUM(Y3:Y9)</f>
        <v>5438.6666666000001</v>
      </c>
      <c r="Z10" s="10">
        <f>SUM(Z3:Z9)</f>
        <v>5620.3333266</v>
      </c>
    </row>
    <row r="13" spans="1:33" s="9" customFormat="1" x14ac:dyDescent="0.25">
      <c r="A13" s="9" t="s">
        <v>15</v>
      </c>
      <c r="B13" s="9">
        <f t="shared" ref="B13:Z13" si="18">B2</f>
        <v>43100</v>
      </c>
      <c r="C13" s="9">
        <f t="shared" si="18"/>
        <v>43131</v>
      </c>
      <c r="D13" s="9">
        <f t="shared" si="18"/>
        <v>43159</v>
      </c>
      <c r="E13" s="9">
        <f t="shared" si="18"/>
        <v>43187</v>
      </c>
      <c r="F13" s="9">
        <f t="shared" si="18"/>
        <v>43218</v>
      </c>
      <c r="G13" s="9">
        <f t="shared" si="18"/>
        <v>43248</v>
      </c>
      <c r="H13" s="9">
        <f t="shared" si="18"/>
        <v>43279</v>
      </c>
      <c r="I13" s="9">
        <f t="shared" si="18"/>
        <v>43309</v>
      </c>
      <c r="J13" s="9">
        <f t="shared" si="18"/>
        <v>43340</v>
      </c>
      <c r="K13" s="9">
        <f t="shared" si="18"/>
        <v>43371</v>
      </c>
      <c r="L13" s="9">
        <f t="shared" si="18"/>
        <v>43401</v>
      </c>
      <c r="M13" s="9">
        <f t="shared" si="18"/>
        <v>43432</v>
      </c>
      <c r="N13" s="9">
        <f t="shared" si="18"/>
        <v>43462</v>
      </c>
      <c r="O13" s="9">
        <f t="shared" si="18"/>
        <v>43493</v>
      </c>
      <c r="P13" s="9">
        <f t="shared" si="18"/>
        <v>43524</v>
      </c>
      <c r="Q13" s="9">
        <f t="shared" si="18"/>
        <v>43552</v>
      </c>
      <c r="R13" s="9">
        <f t="shared" si="18"/>
        <v>43583</v>
      </c>
      <c r="S13" s="9">
        <f t="shared" si="18"/>
        <v>43613</v>
      </c>
      <c r="T13" s="9">
        <f t="shared" si="18"/>
        <v>43644</v>
      </c>
      <c r="U13" s="9">
        <f t="shared" si="18"/>
        <v>43674</v>
      </c>
      <c r="V13" s="9">
        <f t="shared" si="18"/>
        <v>43705</v>
      </c>
      <c r="W13" s="9">
        <f t="shared" si="18"/>
        <v>43736</v>
      </c>
      <c r="X13" s="9">
        <f t="shared" si="18"/>
        <v>43766</v>
      </c>
      <c r="Y13" s="9">
        <f t="shared" si="18"/>
        <v>43797</v>
      </c>
      <c r="Z13" s="9">
        <f t="shared" si="18"/>
        <v>43827</v>
      </c>
    </row>
    <row r="14" spans="1:33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</row>
    <row r="16" spans="1:33" ht="31.5" x14ac:dyDescent="0.25">
      <c r="A16" s="7" t="s">
        <v>34</v>
      </c>
      <c r="B16" s="10">
        <f t="shared" ref="B16:S16" si="19">B14-B10</f>
        <v>2126.5</v>
      </c>
      <c r="C16" s="10">
        <f t="shared" si="19"/>
        <v>2101.8333333999999</v>
      </c>
      <c r="D16" s="10">
        <f t="shared" si="19"/>
        <v>2085.1666667999998</v>
      </c>
      <c r="E16" s="10">
        <f t="shared" si="19"/>
        <v>2134.5000002000002</v>
      </c>
      <c r="F16" s="10">
        <f t="shared" si="19"/>
        <v>2111.8333336000001</v>
      </c>
      <c r="G16" s="10">
        <f t="shared" si="19"/>
        <v>1960.166667</v>
      </c>
      <c r="H16" s="10">
        <f t="shared" si="19"/>
        <v>2059.5000003999999</v>
      </c>
      <c r="I16" s="10">
        <f t="shared" si="19"/>
        <v>1917.8333337999998</v>
      </c>
      <c r="J16" s="10">
        <f t="shared" si="19"/>
        <v>1632.1666671999997</v>
      </c>
      <c r="K16" s="10">
        <f t="shared" si="19"/>
        <v>1009.5000005999996</v>
      </c>
      <c r="L16" s="10">
        <f t="shared" si="19"/>
        <v>2838.3333339999995</v>
      </c>
      <c r="M16" s="10">
        <f t="shared" si="19"/>
        <v>2301.6666673999994</v>
      </c>
      <c r="N16" s="10">
        <f t="shared" si="19"/>
        <v>2151.0000007999993</v>
      </c>
      <c r="O16" s="10">
        <f t="shared" si="19"/>
        <v>2009.3333341999992</v>
      </c>
      <c r="P16" s="10">
        <f t="shared" si="19"/>
        <v>2119.6666675999986</v>
      </c>
      <c r="Q16" s="10">
        <f t="shared" si="19"/>
        <v>2196.0000009999985</v>
      </c>
      <c r="R16" s="10">
        <f t="shared" si="19"/>
        <v>2044.3333343999984</v>
      </c>
      <c r="S16" s="10">
        <f t="shared" si="19"/>
        <v>1739.6666677999983</v>
      </c>
      <c r="T16" s="10">
        <f>T14-T10</f>
        <v>1714.0000011999982</v>
      </c>
      <c r="U16" s="10">
        <f t="shared" ref="U16:V16" si="20">U14-U10</f>
        <v>1875.3333345999981</v>
      </c>
      <c r="V16" s="10">
        <f t="shared" si="20"/>
        <v>1599.666667999998</v>
      </c>
      <c r="W16" s="10">
        <f>W14-W10</f>
        <v>1907.0000013999979</v>
      </c>
      <c r="X16" s="10">
        <f>X14-X10</f>
        <v>2363</v>
      </c>
      <c r="Y16" s="10"/>
      <c r="Z16" s="10"/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2019-09-01T19:56:17Z</cp:lastPrinted>
  <dcterms:created xsi:type="dcterms:W3CDTF">2011-11-12T00:22:02Z</dcterms:created>
  <dcterms:modified xsi:type="dcterms:W3CDTF">2019-11-01T19:11:33Z</dcterms:modified>
</cp:coreProperties>
</file>