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92F94F96-8732-45DD-8AB2-D7BB57E47344}" xr6:coauthVersionLast="47" xr6:coauthVersionMax="47" xr10:uidLastSave="{00000000-0000-0000-0000-000000000000}"/>
  <bookViews>
    <workbookView xWindow="2340" yWindow="2340" windowWidth="17085" windowHeight="11385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10" i="2" l="1"/>
  <c r="AP16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P13" i="2"/>
  <c r="AO10" i="2"/>
  <c r="AO16" i="2"/>
  <c r="AO13" i="2"/>
  <c r="AN10" i="2"/>
  <c r="AN16" i="2"/>
  <c r="AM10" i="2"/>
  <c r="AM16" i="2"/>
  <c r="AN13" i="2"/>
  <c r="AM13" i="2"/>
  <c r="AL10" i="2"/>
  <c r="AL16" i="2"/>
  <c r="AK10" i="2"/>
  <c r="AL13" i="2"/>
  <c r="AK16" i="2"/>
  <c r="AK13" i="2"/>
  <c r="AJ10" i="2"/>
  <c r="AJ16" i="2"/>
  <c r="AJ13" i="2"/>
  <c r="AI10" i="2"/>
  <c r="AI16" i="2"/>
  <c r="AI13" i="2"/>
  <c r="AH10" i="2"/>
  <c r="AH16" i="2"/>
  <c r="AH13" i="2"/>
  <c r="AG10" i="2"/>
  <c r="AG16" i="2"/>
  <c r="AG13" i="2"/>
  <c r="AF10" i="2"/>
  <c r="AF16" i="2"/>
  <c r="AF13" i="2"/>
  <c r="AE10" i="2"/>
  <c r="AE16" i="2"/>
  <c r="AE13" i="2"/>
  <c r="AD10" i="2"/>
  <c r="AD16" i="2"/>
  <c r="AD13" i="2"/>
  <c r="AC10" i="2"/>
  <c r="AC16" i="2"/>
  <c r="AB10" i="2"/>
  <c r="AB16" i="2"/>
  <c r="AC13" i="2"/>
  <c r="AB13" i="2"/>
  <c r="AA10" i="2"/>
  <c r="AA16" i="2"/>
  <c r="Z10" i="2"/>
  <c r="Z16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Y10" i="2"/>
  <c r="Y16" i="2"/>
  <c r="X10" i="2"/>
  <c r="X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6" i="1"/>
  <c r="C40" i="1"/>
  <c r="C28" i="1"/>
  <c r="Z1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</calcChain>
</file>

<file path=xl/sharedStrings.xml><?xml version="1.0" encoding="utf-8"?>
<sst xmlns="http://schemas.openxmlformats.org/spreadsheetml/2006/main" count="76" uniqueCount="63">
  <si>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</si>
  <si>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</si>
  <si>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</si>
  <si>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</si>
  <si>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</si>
  <si>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</si>
  <si>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</si>
  <si>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</si>
  <si>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</si>
  <si>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</si>
  <si>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</si>
  <si>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</si>
  <si>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</si>
  <si>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</si>
  <si>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</si>
  <si>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</si>
  <si>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</si>
  <si>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</si>
  <si>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</si>
  <si>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</si>
  <si>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</si>
  <si>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</si>
  <si>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</si>
  <si>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</si>
  <si>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</si>
  <si>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</si>
  <si>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</si>
  <si>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</si>
  <si>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</si>
  <si>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</si>
  <si>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</si>
  <si>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</si>
  <si>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</si>
  <si>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</si>
  <si>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</si>
  <si>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</si>
  <si>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</si>
  <si>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</si>
  <si>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</si>
  <si>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</si>
  <si>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</si>
  <si>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</si>
  <si>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</si>
  <si>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</si>
  <si>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</si>
  <si>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</si>
  <si>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</si>
  <si>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</si>
  <si>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</si>
  <si>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</si>
  <si>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</si>
  <si>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</si>
  <si>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Account Activity &amp; Budget to Actual Comparison - FY 2020*</t>
  </si>
  <si>
    <t>* - FY2020 runs from 10/1/2019 until 9/30/2020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</si>
  <si>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</si>
  <si>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</si>
  <si>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</si>
  <si>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Agrees with Bank Balance</t>
  </si>
  <si>
    <t>General Fund Starting Balance - 4/1/2021</t>
  </si>
  <si>
    <t>General Fund Ending Balance - 4/30/2021</t>
  </si>
  <si>
    <t>2021 WSC Alternate Delegate airfare and hotel</t>
  </si>
  <si>
    <t>WSC return of Delegate/Alt Delegate fee</t>
  </si>
  <si>
    <t>Shipping fee for New Meeting Starter Kit - LaCrosse, WI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</si>
</sst>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 xr:uid="{00000000-0005-0000-0000-000028000000}"/>
    <cellStyle name="Normal 3" xfId="28" xr:uid="{00000000-0005-0000-0000-000029000000}"/>
    <cellStyle name="Normal 4" xfId="33" xr:uid="{00000000-0005-0000-0000-00002A000000}"/>
    <cellStyle name="Normal 5" xfId="36" xr:uid="{00000000-0005-0000-0000-00002B000000}"/>
    <cellStyle name="Normal 6" xfId="39" xr:uid="{00000000-0005-0000-0000-00002C000000}"/>
    <cellStyle name="Normal 7" xfId="42" xr:uid="{00000000-0005-0000-0000-00002D000000}"/>
    <cellStyle name="Percent 2" xfId="32" xr:uid="{00000000-0005-0000-0000-00002E000000}"/>
    <cellStyle name="Percent 3" xfId="35" xr:uid="{00000000-0005-0000-0000-00002F000000}"/>
    <cellStyle name="Percent 4" xfId="38" xr:uid="{00000000-0005-0000-0000-000030000000}"/>
    <cellStyle name="Percent 5" xfId="41" xr:uid="{00000000-0005-0000-0000-000031000000}"/>
    <cellStyle name="Percent 6" xfId="44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148808"/>
        <c:axId val="2051635832"/>
        <c:extLst/>
      </c:lineChart>
      <c:dateAx>
        <c:axId val="2037148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635832"/>
        <c:crosses val="autoZero"/>
        <c:auto val="1"/>
        <c:lblOffset val="100"/>
        <c:baseTimeUnit val="days"/>
      </c:dateAx>
      <c:valAx>
        <c:axId val="205163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1488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workbookViewId="0">
      <selection activeCell="B17" sqref="B17"/>
    </sheetView>
  </sheetViews>
  <sheetFormatPr defaultColWidth="11" defaultRowHeight="15.7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>
      <c r="A1" s="82" t="s">
        <v>0</v>
      </c>
      <c r="B1" s="82"/>
      <c r="C1" s="82"/>
      <c r="D1" s="82"/>
    </row>
    <row r="2" spans="1:4" ht="23.25" customHeight="1">
      <c r="A2" s="82" t="s">
        <v>1</v>
      </c>
      <c r="B2" s="82"/>
      <c r="C2" s="82"/>
      <c r="D2" s="82"/>
    </row>
    <row r="3" spans="1:4" ht="23.25" customHeight="1">
      <c r="A3" s="83">
        <v>44316</v>
      </c>
      <c r="B3" s="83"/>
      <c r="C3" s="83"/>
      <c r="D3" s="83"/>
    </row>
    <row r="4" spans="1:4">
      <c r="A4" s="2"/>
      <c r="B4" s="2"/>
      <c r="C4" s="3"/>
    </row>
    <row r="5" spans="1:4" ht="21" thickBot="1">
      <c r="A5" s="13" t="s">
        <v>58</v>
      </c>
      <c r="B5" s="4"/>
      <c r="C5" s="14">
        <v>6109.25</v>
      </c>
      <c r="D5" s="21" t="s">
        <v>14</v>
      </c>
    </row>
    <row r="6" spans="1:4" ht="16.5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 t="s">
        <v>61</v>
      </c>
      <c r="B8" s="75">
        <v>1200</v>
      </c>
      <c r="C8" s="76"/>
    </row>
    <row r="9" spans="1:4">
      <c r="A9" s="74"/>
      <c r="B9" s="75"/>
      <c r="C9" s="76"/>
    </row>
    <row r="10" spans="1:4" ht="14.1" customHeight="1">
      <c r="A10" s="74"/>
      <c r="B10" s="75"/>
      <c r="C10" s="76"/>
    </row>
    <row r="11" spans="1:4" ht="14.1" customHeight="1">
      <c r="A11" s="74"/>
      <c r="B11" s="75"/>
      <c r="C11" s="76"/>
    </row>
    <row r="12" spans="1:4" ht="14.1" customHeight="1">
      <c r="A12" s="74"/>
      <c r="B12" s="75"/>
      <c r="C12" s="76"/>
    </row>
    <row r="13" spans="1:4" ht="14.1" customHeight="1">
      <c r="A13" s="74"/>
      <c r="B13" s="75"/>
      <c r="C13" s="76"/>
    </row>
    <row r="14" spans="1:4" ht="14.1" customHeight="1">
      <c r="A14" s="74"/>
      <c r="B14" s="75"/>
      <c r="C14" s="76"/>
    </row>
    <row r="15" spans="1:4" ht="14.1" customHeight="1">
      <c r="A15" s="74"/>
      <c r="B15" s="75"/>
      <c r="C15" s="76"/>
    </row>
    <row r="16" spans="1:4" ht="15" customHeight="1">
      <c r="A16" s="67" t="s">
        <v>50</v>
      </c>
      <c r="B16" s="66">
        <v>0.05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1200.05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78" t="s">
        <v>60</v>
      </c>
      <c r="B22" s="69">
        <v>996.29</v>
      </c>
      <c r="D22" s="77"/>
    </row>
    <row r="23" spans="1:4">
      <c r="A23" s="74" t="s">
        <v>62</v>
      </c>
      <c r="B23" s="69">
        <v>14.93</v>
      </c>
      <c r="D23" s="77"/>
    </row>
    <row r="24" spans="1:4">
      <c r="A24" s="78"/>
      <c r="B24" s="69"/>
      <c r="D24" s="77"/>
    </row>
    <row r="25" spans="1:4">
      <c r="A25" s="79"/>
      <c r="B25" s="63"/>
      <c r="C25" s="5"/>
    </row>
    <row r="26" spans="1:4">
      <c r="A26" s="8" t="s">
        <v>5</v>
      </c>
      <c r="B26" s="4"/>
      <c r="C26" s="5">
        <f>SUM(B22:B25)</f>
        <v>1011.2199999999999</v>
      </c>
    </row>
    <row r="27" spans="1:4" ht="16.5" customHeight="1" thickBot="1">
      <c r="A27" s="18"/>
      <c r="B27" s="15"/>
      <c r="C27" s="22"/>
    </row>
    <row r="28" spans="1:4" ht="21" thickTop="1">
      <c r="A28" s="13" t="s">
        <v>59</v>
      </c>
      <c r="B28" s="15"/>
      <c r="C28" s="17">
        <f>C5+C18-C26</f>
        <v>6298.08</v>
      </c>
      <c r="D28" s="7" t="s">
        <v>57</v>
      </c>
    </row>
    <row r="29" spans="1:4" ht="20.25">
      <c r="A29" s="41"/>
      <c r="B29" s="15"/>
      <c r="C29" s="17"/>
      <c r="D29" s="47"/>
    </row>
    <row r="30" spans="1:4" ht="20.25">
      <c r="A30" s="48"/>
      <c r="B30" s="15"/>
      <c r="C30" s="17"/>
      <c r="D30" s="47"/>
    </row>
    <row r="32" spans="1:4" ht="20.25">
      <c r="A32" s="37" t="s">
        <v>31</v>
      </c>
      <c r="B32" s="26"/>
      <c r="C32" s="27"/>
    </row>
    <row r="33" spans="1:4" ht="89.25">
      <c r="A33" s="31" t="s">
        <v>12</v>
      </c>
      <c r="B33" s="35"/>
      <c r="C33" s="68">
        <v>2601</v>
      </c>
      <c r="D33" s="33" t="s">
        <v>44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3.75">
      <c r="A35" s="31" t="s">
        <v>22</v>
      </c>
      <c r="B35" s="35"/>
      <c r="C35" s="32">
        <v>330</v>
      </c>
      <c r="D35" s="33" t="s">
        <v>56</v>
      </c>
    </row>
    <row r="36" spans="1:4" ht="25.5">
      <c r="A36" s="31" t="s">
        <v>7</v>
      </c>
      <c r="B36" s="35"/>
      <c r="C36" s="32">
        <v>12.5</v>
      </c>
      <c r="D36" s="33" t="s">
        <v>26</v>
      </c>
    </row>
    <row r="37" spans="1:4" ht="38.25">
      <c r="A37" s="31" t="s">
        <v>27</v>
      </c>
      <c r="B37" s="35"/>
      <c r="C37" s="32">
        <v>450</v>
      </c>
      <c r="D37" s="33" t="s">
        <v>28</v>
      </c>
    </row>
    <row r="38" spans="1:4" ht="25.5">
      <c r="A38" s="52" t="s">
        <v>48</v>
      </c>
      <c r="B38" s="35"/>
      <c r="C38" s="32">
        <v>37.5</v>
      </c>
      <c r="D38" s="33" t="s">
        <v>26</v>
      </c>
    </row>
    <row r="39" spans="1:4" ht="26.25">
      <c r="A39" s="31" t="s">
        <v>9</v>
      </c>
      <c r="B39" s="35"/>
      <c r="C39" s="32">
        <v>370</v>
      </c>
      <c r="D39" s="34" t="s">
        <v>55</v>
      </c>
    </row>
    <row r="40" spans="1:4" ht="20.25">
      <c r="A40" s="38" t="s">
        <v>29</v>
      </c>
      <c r="B40" s="35"/>
      <c r="C40" s="40">
        <f>SUM(C33:C39)</f>
        <v>3851</v>
      </c>
      <c r="D40" s="36"/>
    </row>
    <row r="41" spans="1:4">
      <c r="A41" s="28"/>
      <c r="B41" s="35"/>
      <c r="C41" s="29"/>
      <c r="D41" s="28"/>
    </row>
    <row r="42" spans="1:4" ht="40.5">
      <c r="A42" s="39" t="s">
        <v>32</v>
      </c>
      <c r="B42" s="35"/>
      <c r="C42" s="17">
        <f>C28-C40</f>
        <v>2447.08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0" t="s">
        <v>51</v>
      </c>
      <c r="B44" s="81"/>
      <c r="C44" s="81"/>
      <c r="D44" s="81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E12" sqref="E12"/>
    </sheetView>
  </sheetViews>
  <sheetFormatPr defaultColWidth="8.875" defaultRowHeight="15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>
      <c r="A2" s="42"/>
      <c r="B2" s="84" t="s">
        <v>52</v>
      </c>
      <c r="C2" s="84"/>
      <c r="D2" s="84"/>
      <c r="E2" s="84"/>
      <c r="F2" s="84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.1" customHeight="1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3150</v>
      </c>
      <c r="E5" s="72">
        <v>1568.71</v>
      </c>
      <c r="F5" s="71">
        <f>SUM(E5-D5)</f>
        <v>-1581.29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600</v>
      </c>
      <c r="E6" s="58">
        <v>530</v>
      </c>
      <c r="F6" s="61">
        <f>SUM(E6-D6)</f>
        <v>-70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3750</v>
      </c>
      <c r="E7" s="70">
        <f>SUM(E5+E6)</f>
        <v>2098.71</v>
      </c>
      <c r="F7" s="70">
        <f>SUM(E7-D7)</f>
        <v>-1651.29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1000</v>
      </c>
      <c r="E9" s="56">
        <v>0</v>
      </c>
      <c r="F9" s="70">
        <f t="shared" ref="F9:F18" si="0">SUM(E9-D9)</f>
        <v>-1000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-0.3</v>
      </c>
      <c r="F11" s="57">
        <f t="shared" si="0"/>
        <v>-25.3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>
        <v>14.93</v>
      </c>
      <c r="F14" s="57">
        <f t="shared" si="0"/>
        <v>-1785.07</v>
      </c>
      <c r="G14" s="50"/>
    </row>
    <row r="15" spans="1:8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>
      <c r="A16" s="42"/>
      <c r="B16" s="56" t="s">
        <v>43</v>
      </c>
      <c r="C16" s="55" t="s">
        <v>9</v>
      </c>
      <c r="D16" s="72">
        <v>370</v>
      </c>
      <c r="E16" s="72">
        <v>0</v>
      </c>
      <c r="F16" s="72">
        <v>-480</v>
      </c>
      <c r="G16"/>
    </row>
    <row r="17" spans="1:7" ht="15.75" thickBot="1">
      <c r="A17" s="42"/>
      <c r="B17" s="62" t="s">
        <v>24</v>
      </c>
      <c r="C17" s="55" t="s">
        <v>25</v>
      </c>
      <c r="D17" s="61">
        <v>0</v>
      </c>
      <c r="E17" s="58">
        <v>950</v>
      </c>
      <c r="F17" s="61">
        <f t="shared" si="0"/>
        <v>950</v>
      </c>
      <c r="G17" s="41"/>
    </row>
    <row r="18" spans="1:7" ht="15.75" thickTop="1">
      <c r="A18" s="42"/>
      <c r="B18" s="62"/>
      <c r="C18" s="59" t="s">
        <v>19</v>
      </c>
      <c r="D18" s="57">
        <f>SUM(D9:D17)</f>
        <v>3750</v>
      </c>
      <c r="E18" s="56">
        <f>SUM(E9:E17)</f>
        <v>964.63</v>
      </c>
      <c r="F18" s="57">
        <f t="shared" si="0"/>
        <v>-2785.37</v>
      </c>
      <c r="G18" s="41"/>
    </row>
    <row r="19" spans="1:7" ht="15.75">
      <c r="A19" s="30"/>
      <c r="B19" s="62"/>
      <c r="C19" s="59"/>
      <c r="D19" s="57"/>
      <c r="E19" s="56"/>
      <c r="F19" s="57"/>
      <c r="G19" s="7"/>
    </row>
    <row r="20" spans="1:7" ht="15.75">
      <c r="B20" s="85" t="s">
        <v>53</v>
      </c>
      <c r="C20" s="85"/>
      <c r="D20" s="85"/>
      <c r="E20" s="85"/>
      <c r="F20" s="85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Q22" sqref="Q22"/>
    </sheetView>
  </sheetViews>
  <sheetFormatPr defaultColWidth="8.875" defaultRowHeight="15.7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P16"/>
  <sheetViews>
    <sheetView workbookViewId="0">
      <pane xSplit="1" topLeftCell="AA1" activePane="topRight" state="frozen"/>
      <selection pane="topRight" activeCell="AP15" sqref="AP15"/>
    </sheetView>
  </sheetViews>
  <sheetFormatPr defaultColWidth="11" defaultRowHeight="15.7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35" width="7.375" customWidth="1"/>
    <col min="36" max="37" width="7.5" customWidth="1"/>
    <col min="38" max="49" width="7.375" customWidth="1"/>
  </cols>
  <sheetData>
    <row r="2" spans="1:42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  <c r="AH2" s="9">
        <f t="shared" ref="AH2:AM2" si="2">EDATE(AG2,1)</f>
        <v>44063</v>
      </c>
      <c r="AI2" s="9">
        <f t="shared" si="2"/>
        <v>44094</v>
      </c>
      <c r="AJ2" s="9">
        <f t="shared" si="2"/>
        <v>44124</v>
      </c>
      <c r="AK2" s="9">
        <f t="shared" si="2"/>
        <v>44155</v>
      </c>
      <c r="AL2" s="9">
        <f t="shared" si="2"/>
        <v>44185</v>
      </c>
      <c r="AM2" s="9">
        <f t="shared" si="2"/>
        <v>44216</v>
      </c>
      <c r="AN2" s="9">
        <f>EDATE(AM2,1)</f>
        <v>44247</v>
      </c>
      <c r="AO2" s="9">
        <f>EDATE(AN2,1)</f>
        <v>44275</v>
      </c>
      <c r="AP2" s="9">
        <f>EDATE(AO2,1)</f>
        <v>44306</v>
      </c>
    </row>
    <row r="3" spans="1:42">
      <c r="A3" s="6" t="s">
        <v>12</v>
      </c>
      <c r="B3" s="10">
        <v>500</v>
      </c>
      <c r="C3" s="19">
        <f>B3+166.6666666</f>
        <v>666.66666659999999</v>
      </c>
      <c r="D3" s="19">
        <f t="shared" ref="D3:W3" si="3">C3+166.6666666</f>
        <v>833.33333319999997</v>
      </c>
      <c r="E3" s="19">
        <f t="shared" si="3"/>
        <v>999.99999979999996</v>
      </c>
      <c r="F3" s="19">
        <f t="shared" si="3"/>
        <v>1166.6666663999999</v>
      </c>
      <c r="G3" s="19">
        <f t="shared" si="3"/>
        <v>1333.333333</v>
      </c>
      <c r="H3" s="19">
        <f t="shared" si="3"/>
        <v>1499.9999996000001</v>
      </c>
      <c r="I3" s="19">
        <f t="shared" si="3"/>
        <v>1666.6666662000002</v>
      </c>
      <c r="J3" s="19">
        <f t="shared" si="3"/>
        <v>1833.3333328000003</v>
      </c>
      <c r="K3" s="19">
        <f t="shared" si="3"/>
        <v>1999.9999994000004</v>
      </c>
      <c r="L3" s="19">
        <f t="shared" si="3"/>
        <v>2166.6666660000005</v>
      </c>
      <c r="M3" s="19">
        <f t="shared" si="3"/>
        <v>2333.3333326000006</v>
      </c>
      <c r="N3" s="19">
        <f t="shared" si="3"/>
        <v>2499.9999992000007</v>
      </c>
      <c r="O3" s="19">
        <f t="shared" si="3"/>
        <v>2666.6666658000008</v>
      </c>
      <c r="P3" s="19">
        <f t="shared" si="3"/>
        <v>2833.3333324000009</v>
      </c>
      <c r="Q3" s="19">
        <f t="shared" si="3"/>
        <v>2999.999999000001</v>
      </c>
      <c r="R3" s="19">
        <f t="shared" si="3"/>
        <v>3166.6666656000011</v>
      </c>
      <c r="S3" s="19">
        <f t="shared" si="3"/>
        <v>3333.3333322000012</v>
      </c>
      <c r="T3" s="19">
        <f t="shared" si="3"/>
        <v>3499.9999988000013</v>
      </c>
      <c r="U3" s="19">
        <f t="shared" si="3"/>
        <v>3666.6666654000014</v>
      </c>
      <c r="V3" s="19">
        <f t="shared" si="3"/>
        <v>3833.3333320000015</v>
      </c>
      <c r="W3" s="19">
        <f t="shared" si="3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  <c r="AH3" s="19">
        <v>1833</v>
      </c>
      <c r="AI3" s="19">
        <v>2000</v>
      </c>
      <c r="AJ3" s="19">
        <v>2083</v>
      </c>
      <c r="AK3" s="19">
        <v>2186</v>
      </c>
      <c r="AL3" s="19">
        <v>2269</v>
      </c>
      <c r="AM3" s="19">
        <v>2352</v>
      </c>
      <c r="AN3" s="19">
        <v>2435</v>
      </c>
      <c r="AO3" s="19">
        <v>2518</v>
      </c>
      <c r="AP3" s="19">
        <v>2601</v>
      </c>
    </row>
    <row r="4" spans="1:42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  <c r="AH4">
        <v>50</v>
      </c>
      <c r="AI4">
        <v>50</v>
      </c>
      <c r="AJ4">
        <v>50</v>
      </c>
      <c r="AK4">
        <v>50</v>
      </c>
      <c r="AL4">
        <v>50</v>
      </c>
      <c r="AM4">
        <v>50</v>
      </c>
      <c r="AN4">
        <v>50</v>
      </c>
      <c r="AO4">
        <v>50</v>
      </c>
      <c r="AP4">
        <v>50</v>
      </c>
    </row>
    <row r="5" spans="1:42">
      <c r="A5" s="6" t="s">
        <v>11</v>
      </c>
      <c r="B5" s="10">
        <v>190</v>
      </c>
      <c r="C5" s="7">
        <f>B5+10</f>
        <v>200</v>
      </c>
      <c r="D5" s="7">
        <f t="shared" ref="D5:G5" si="4">C5+10</f>
        <v>210</v>
      </c>
      <c r="E5" s="7">
        <f t="shared" si="4"/>
        <v>220</v>
      </c>
      <c r="F5" s="7">
        <f t="shared" si="4"/>
        <v>230</v>
      </c>
      <c r="G5" s="7">
        <f t="shared" si="4"/>
        <v>240</v>
      </c>
      <c r="H5" s="7">
        <f t="shared" ref="H5" si="5">G5+10</f>
        <v>250</v>
      </c>
      <c r="I5" s="7">
        <f t="shared" ref="I5" si="6">H5+10</f>
        <v>260</v>
      </c>
      <c r="J5" s="7">
        <f t="shared" ref="J5" si="7">I5+10</f>
        <v>270</v>
      </c>
      <c r="K5" s="7">
        <f t="shared" ref="K5" si="8">J5+10</f>
        <v>280</v>
      </c>
      <c r="L5" s="7">
        <f t="shared" ref="L5" si="9">K5+10</f>
        <v>290</v>
      </c>
      <c r="M5" s="7">
        <f t="shared" ref="M5" si="10">L5+10</f>
        <v>300</v>
      </c>
      <c r="N5" s="7">
        <f t="shared" ref="N5" si="11">M5+10</f>
        <v>310</v>
      </c>
      <c r="O5" s="7">
        <f t="shared" ref="O5" si="12">N5+10</f>
        <v>320</v>
      </c>
      <c r="P5" s="7">
        <f t="shared" ref="P5" si="13">O5+10</f>
        <v>330</v>
      </c>
      <c r="Q5" s="7">
        <f t="shared" ref="Q5" si="14">P5+10</f>
        <v>340</v>
      </c>
      <c r="R5" s="7">
        <f t="shared" ref="R5" si="15">Q5+10</f>
        <v>350</v>
      </c>
      <c r="S5" s="7">
        <f t="shared" ref="S5" si="16">R5+10</f>
        <v>360</v>
      </c>
      <c r="T5" s="7">
        <f t="shared" ref="T5" si="17">S5+10</f>
        <v>370</v>
      </c>
      <c r="U5" s="7">
        <f t="shared" ref="U5" si="18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  <c r="AH5" s="7">
        <v>210</v>
      </c>
      <c r="AI5" s="7">
        <v>225</v>
      </c>
      <c r="AJ5" s="7">
        <v>240</v>
      </c>
      <c r="AK5" s="7">
        <v>255</v>
      </c>
      <c r="AL5" s="7">
        <v>270</v>
      </c>
      <c r="AM5" s="7">
        <v>285</v>
      </c>
      <c r="AN5" s="7">
        <v>300</v>
      </c>
      <c r="AO5" s="7">
        <v>315</v>
      </c>
      <c r="AP5" s="7">
        <v>330</v>
      </c>
    </row>
    <row r="6" spans="1:42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  <c r="AH6">
        <v>12.5</v>
      </c>
      <c r="AI6">
        <v>12.5</v>
      </c>
      <c r="AJ6">
        <v>12.5</v>
      </c>
      <c r="AK6">
        <v>12.5</v>
      </c>
      <c r="AL6">
        <v>12.5</v>
      </c>
      <c r="AM6">
        <v>12.5</v>
      </c>
      <c r="AN6">
        <v>12.5</v>
      </c>
      <c r="AO6">
        <v>12.5</v>
      </c>
      <c r="AP6">
        <v>12.5</v>
      </c>
    </row>
    <row r="7" spans="1:42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  <c r="AH7">
        <v>450</v>
      </c>
      <c r="AI7">
        <v>450</v>
      </c>
      <c r="AJ7">
        <v>450</v>
      </c>
      <c r="AK7">
        <v>450</v>
      </c>
      <c r="AL7">
        <v>450</v>
      </c>
      <c r="AM7">
        <v>450</v>
      </c>
      <c r="AN7">
        <v>450</v>
      </c>
      <c r="AO7">
        <v>450</v>
      </c>
      <c r="AP7">
        <v>450</v>
      </c>
    </row>
    <row r="8" spans="1:42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  <c r="AH8" s="10">
        <v>38</v>
      </c>
      <c r="AI8" s="10">
        <v>38</v>
      </c>
      <c r="AJ8" s="10">
        <v>38</v>
      </c>
      <c r="AK8" s="10">
        <v>38</v>
      </c>
      <c r="AL8" s="10">
        <v>38</v>
      </c>
      <c r="AM8" s="10">
        <v>38</v>
      </c>
      <c r="AN8" s="10">
        <v>38</v>
      </c>
      <c r="AO8" s="10">
        <v>38</v>
      </c>
      <c r="AP8" s="10">
        <v>38</v>
      </c>
    </row>
    <row r="9" spans="1:42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  <c r="AH9" s="10">
        <v>480</v>
      </c>
      <c r="AI9" s="10">
        <v>480</v>
      </c>
      <c r="AJ9" s="10">
        <v>370</v>
      </c>
      <c r="AK9" s="10">
        <v>370</v>
      </c>
      <c r="AL9" s="10">
        <v>370</v>
      </c>
      <c r="AM9" s="10">
        <v>370</v>
      </c>
      <c r="AN9" s="10">
        <v>370</v>
      </c>
      <c r="AO9" s="10">
        <v>370</v>
      </c>
      <c r="AP9" s="10">
        <v>370</v>
      </c>
    </row>
    <row r="10" spans="1:42">
      <c r="A10" s="6" t="s">
        <v>13</v>
      </c>
      <c r="B10" s="10">
        <f>SUM(B3:B9)</f>
        <v>1622.5</v>
      </c>
      <c r="C10" s="10">
        <f t="shared" ref="C10:X10" si="19">SUM(C3:C9)</f>
        <v>1799.1666666000001</v>
      </c>
      <c r="D10" s="10">
        <f t="shared" si="19"/>
        <v>1975.8333332</v>
      </c>
      <c r="E10" s="10">
        <f t="shared" si="19"/>
        <v>2152.4999997999998</v>
      </c>
      <c r="F10" s="10">
        <f t="shared" si="19"/>
        <v>2329.1666663999999</v>
      </c>
      <c r="G10" s="10">
        <f t="shared" si="19"/>
        <v>2505.833333</v>
      </c>
      <c r="H10" s="10">
        <f t="shared" si="19"/>
        <v>2682.4999996000001</v>
      </c>
      <c r="I10" s="10">
        <f t="shared" si="19"/>
        <v>2859.1666662000002</v>
      </c>
      <c r="J10" s="10">
        <f t="shared" si="19"/>
        <v>3035.8333328000003</v>
      </c>
      <c r="K10" s="10">
        <f t="shared" si="19"/>
        <v>3212.4999994000004</v>
      </c>
      <c r="L10" s="10">
        <f t="shared" si="19"/>
        <v>3486.6666660000005</v>
      </c>
      <c r="M10" s="10">
        <f t="shared" si="19"/>
        <v>3663.3333326000006</v>
      </c>
      <c r="N10" s="10">
        <f t="shared" si="19"/>
        <v>3839.9999992000007</v>
      </c>
      <c r="O10" s="10">
        <f t="shared" si="19"/>
        <v>4016.6666658000008</v>
      </c>
      <c r="P10" s="10">
        <f t="shared" si="19"/>
        <v>4193.3333324000014</v>
      </c>
      <c r="Q10" s="10">
        <f t="shared" si="19"/>
        <v>4369.9999990000015</v>
      </c>
      <c r="R10" s="10">
        <f t="shared" si="19"/>
        <v>4546.6666656000016</v>
      </c>
      <c r="S10" s="10">
        <f t="shared" si="19"/>
        <v>4723.3333322000017</v>
      </c>
      <c r="T10" s="10">
        <f t="shared" si="19"/>
        <v>4899.9999988000018</v>
      </c>
      <c r="U10" s="10">
        <f t="shared" si="19"/>
        <v>5076.6666654000019</v>
      </c>
      <c r="V10" s="10">
        <f t="shared" si="19"/>
        <v>4758.333332000002</v>
      </c>
      <c r="W10" s="10">
        <f t="shared" si="19"/>
        <v>4924.9999986000021</v>
      </c>
      <c r="X10" s="10">
        <f t="shared" si="19"/>
        <v>5257</v>
      </c>
      <c r="Y10" s="10">
        <f t="shared" ref="Y10:AD10" si="20">SUM(Y3:Y9)</f>
        <v>5438</v>
      </c>
      <c r="Z10" s="10">
        <f t="shared" si="20"/>
        <v>1620</v>
      </c>
      <c r="AA10" s="10">
        <f t="shared" si="20"/>
        <v>1802.5</v>
      </c>
      <c r="AB10" s="10">
        <f t="shared" si="20"/>
        <v>1983.5</v>
      </c>
      <c r="AC10" s="10">
        <f t="shared" si="20"/>
        <v>2165.5</v>
      </c>
      <c r="AD10" s="10">
        <f t="shared" si="20"/>
        <v>2347.5</v>
      </c>
      <c r="AE10" s="10">
        <f t="shared" ref="AE10:AJ10" si="21">SUM(AE3:AE9)</f>
        <v>2528.5</v>
      </c>
      <c r="AF10" s="10">
        <f t="shared" si="21"/>
        <v>2710.5</v>
      </c>
      <c r="AG10" s="10">
        <f t="shared" si="21"/>
        <v>2892.5</v>
      </c>
      <c r="AH10" s="10">
        <f t="shared" si="21"/>
        <v>3073.5</v>
      </c>
      <c r="AI10" s="10">
        <f t="shared" si="21"/>
        <v>3255.5</v>
      </c>
      <c r="AJ10" s="10">
        <f t="shared" si="21"/>
        <v>3243.5</v>
      </c>
      <c r="AK10" s="10">
        <f t="shared" ref="AK10:AP10" si="22">SUM(AK3:AK9)</f>
        <v>3361.5</v>
      </c>
      <c r="AL10" s="10">
        <f t="shared" si="22"/>
        <v>3459.5</v>
      </c>
      <c r="AM10" s="10">
        <f t="shared" si="22"/>
        <v>3557.5</v>
      </c>
      <c r="AN10" s="10">
        <f t="shared" si="22"/>
        <v>3655.5</v>
      </c>
      <c r="AO10" s="10">
        <f t="shared" si="22"/>
        <v>3753.5</v>
      </c>
      <c r="AP10" s="10">
        <f t="shared" si="22"/>
        <v>3851.5</v>
      </c>
    </row>
    <row r="13" spans="1:42" s="9" customFormat="1">
      <c r="A13" s="9" t="s">
        <v>15</v>
      </c>
      <c r="B13" s="9">
        <f t="shared" ref="B13:Z13" si="23">B2</f>
        <v>43100</v>
      </c>
      <c r="C13" s="9">
        <f t="shared" si="23"/>
        <v>43131</v>
      </c>
      <c r="D13" s="9">
        <f t="shared" si="23"/>
        <v>43159</v>
      </c>
      <c r="E13" s="9">
        <f t="shared" si="23"/>
        <v>43187</v>
      </c>
      <c r="F13" s="9">
        <f t="shared" si="23"/>
        <v>43218</v>
      </c>
      <c r="G13" s="9">
        <f t="shared" si="23"/>
        <v>43248</v>
      </c>
      <c r="H13" s="9">
        <f t="shared" si="23"/>
        <v>43279</v>
      </c>
      <c r="I13" s="9">
        <f t="shared" si="23"/>
        <v>43309</v>
      </c>
      <c r="J13" s="9">
        <f t="shared" si="23"/>
        <v>43340</v>
      </c>
      <c r="K13" s="9">
        <f t="shared" si="23"/>
        <v>43371</v>
      </c>
      <c r="L13" s="9">
        <f t="shared" si="23"/>
        <v>43401</v>
      </c>
      <c r="M13" s="9">
        <f t="shared" si="23"/>
        <v>43432</v>
      </c>
      <c r="N13" s="9">
        <f t="shared" si="23"/>
        <v>43462</v>
      </c>
      <c r="O13" s="9">
        <f t="shared" si="23"/>
        <v>43493</v>
      </c>
      <c r="P13" s="9">
        <f t="shared" si="23"/>
        <v>43524</v>
      </c>
      <c r="Q13" s="9">
        <f t="shared" si="23"/>
        <v>43552</v>
      </c>
      <c r="R13" s="9">
        <f t="shared" si="23"/>
        <v>43583</v>
      </c>
      <c r="S13" s="9">
        <f t="shared" si="23"/>
        <v>43613</v>
      </c>
      <c r="T13" s="9">
        <f t="shared" si="23"/>
        <v>43644</v>
      </c>
      <c r="U13" s="9">
        <f t="shared" si="23"/>
        <v>43674</v>
      </c>
      <c r="V13" s="9">
        <f t="shared" si="23"/>
        <v>43705</v>
      </c>
      <c r="W13" s="9">
        <f t="shared" si="23"/>
        <v>43736</v>
      </c>
      <c r="X13" s="9">
        <f t="shared" si="23"/>
        <v>43766</v>
      </c>
      <c r="Y13" s="9">
        <f t="shared" si="23"/>
        <v>43797</v>
      </c>
      <c r="Z13" s="9">
        <f t="shared" si="23"/>
        <v>43827</v>
      </c>
      <c r="AA13" s="9">
        <v>43850</v>
      </c>
      <c r="AB13" s="9">
        <f t="shared" ref="AB13:AG13" si="24">AB2</f>
        <v>43881</v>
      </c>
      <c r="AC13" s="9">
        <f t="shared" si="24"/>
        <v>43910</v>
      </c>
      <c r="AD13" s="9">
        <f t="shared" si="24"/>
        <v>43941</v>
      </c>
      <c r="AE13" s="9">
        <f t="shared" si="24"/>
        <v>43971</v>
      </c>
      <c r="AF13" s="9">
        <f t="shared" si="24"/>
        <v>44002</v>
      </c>
      <c r="AG13" s="9">
        <f t="shared" si="24"/>
        <v>44032</v>
      </c>
      <c r="AH13" s="9">
        <f t="shared" ref="AH13:AM13" si="25">AH2</f>
        <v>44063</v>
      </c>
      <c r="AI13" s="9">
        <f t="shared" si="25"/>
        <v>44094</v>
      </c>
      <c r="AJ13" s="9">
        <f t="shared" si="25"/>
        <v>44124</v>
      </c>
      <c r="AK13" s="9">
        <f t="shared" si="25"/>
        <v>44155</v>
      </c>
      <c r="AL13" s="9">
        <f t="shared" si="25"/>
        <v>44185</v>
      </c>
      <c r="AM13" s="9">
        <f t="shared" si="25"/>
        <v>44216</v>
      </c>
      <c r="AN13" s="9">
        <f>AN2</f>
        <v>44247</v>
      </c>
      <c r="AO13" s="9">
        <f>AO2</f>
        <v>44275</v>
      </c>
      <c r="AP13" s="9">
        <f>AP2</f>
        <v>44306</v>
      </c>
    </row>
    <row r="14" spans="1:42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  <c r="AH14">
        <v>4863</v>
      </c>
      <c r="AI14">
        <v>5164</v>
      </c>
      <c r="AJ14">
        <v>4404</v>
      </c>
      <c r="AK14">
        <v>5359</v>
      </c>
      <c r="AL14">
        <v>5359</v>
      </c>
      <c r="AM14">
        <v>5659</v>
      </c>
      <c r="AN14">
        <v>5959</v>
      </c>
      <c r="AO14">
        <v>6109</v>
      </c>
      <c r="AP14">
        <v>6298</v>
      </c>
    </row>
    <row r="16" spans="1:42" ht="31.5">
      <c r="A16" s="7" t="s">
        <v>34</v>
      </c>
      <c r="B16" s="10">
        <f t="shared" ref="B16:S16" si="26">B14-B10</f>
        <v>2126.5</v>
      </c>
      <c r="C16" s="10">
        <f t="shared" si="26"/>
        <v>2101.8333333999999</v>
      </c>
      <c r="D16" s="10">
        <f t="shared" si="26"/>
        <v>2085.1666667999998</v>
      </c>
      <c r="E16" s="10">
        <f t="shared" si="26"/>
        <v>2134.5000002000002</v>
      </c>
      <c r="F16" s="10">
        <f t="shared" si="26"/>
        <v>2111.8333336000001</v>
      </c>
      <c r="G16" s="10">
        <f t="shared" si="26"/>
        <v>1960.166667</v>
      </c>
      <c r="H16" s="10">
        <f t="shared" si="26"/>
        <v>2059.5000003999999</v>
      </c>
      <c r="I16" s="10">
        <f t="shared" si="26"/>
        <v>1917.8333337999998</v>
      </c>
      <c r="J16" s="10">
        <f t="shared" si="26"/>
        <v>1632.1666671999997</v>
      </c>
      <c r="K16" s="10">
        <f t="shared" si="26"/>
        <v>1009.5000005999996</v>
      </c>
      <c r="L16" s="10">
        <f t="shared" si="26"/>
        <v>2838.3333339999995</v>
      </c>
      <c r="M16" s="10">
        <f t="shared" si="26"/>
        <v>2301.6666673999994</v>
      </c>
      <c r="N16" s="10">
        <f t="shared" si="26"/>
        <v>2151.0000007999993</v>
      </c>
      <c r="O16" s="10">
        <f t="shared" si="26"/>
        <v>2009.3333341999992</v>
      </c>
      <c r="P16" s="10">
        <f t="shared" si="26"/>
        <v>2119.6666675999986</v>
      </c>
      <c r="Q16" s="10">
        <f t="shared" si="26"/>
        <v>2196.0000009999985</v>
      </c>
      <c r="R16" s="10">
        <f t="shared" si="26"/>
        <v>2044.3333343999984</v>
      </c>
      <c r="S16" s="10">
        <f t="shared" si="26"/>
        <v>1739.6666677999983</v>
      </c>
      <c r="T16" s="10">
        <f>T14-T10</f>
        <v>1714.0000011999982</v>
      </c>
      <c r="U16" s="10">
        <f t="shared" ref="U16:V16" si="27">U14-U10</f>
        <v>1875.3333345999981</v>
      </c>
      <c r="V16" s="10">
        <f t="shared" si="27"/>
        <v>1599.666667999998</v>
      </c>
      <c r="W16" s="10">
        <f t="shared" ref="W16:AC16" si="28">W14-W10</f>
        <v>1907.0000013999979</v>
      </c>
      <c r="X16" s="10">
        <f t="shared" si="28"/>
        <v>2363</v>
      </c>
      <c r="Y16" s="10">
        <f t="shared" si="28"/>
        <v>2532</v>
      </c>
      <c r="Z16" s="10">
        <f t="shared" si="28"/>
        <v>2700</v>
      </c>
      <c r="AA16" s="10">
        <f t="shared" si="28"/>
        <v>2555.5</v>
      </c>
      <c r="AB16" s="10">
        <f t="shared" si="28"/>
        <v>2704.5</v>
      </c>
      <c r="AC16" s="10">
        <f t="shared" si="28"/>
        <v>2722.5</v>
      </c>
      <c r="AD16" s="10">
        <f t="shared" ref="AD16:AI16" si="29">AD14-AD10</f>
        <v>2540.5</v>
      </c>
      <c r="AE16" s="10">
        <f t="shared" si="29"/>
        <v>2459.5</v>
      </c>
      <c r="AF16" s="10">
        <f t="shared" si="29"/>
        <v>2302.5</v>
      </c>
      <c r="AG16" s="10">
        <f t="shared" si="29"/>
        <v>1670.5</v>
      </c>
      <c r="AH16" s="10">
        <f t="shared" si="29"/>
        <v>1789.5</v>
      </c>
      <c r="AI16" s="10">
        <f t="shared" si="29"/>
        <v>1908.5</v>
      </c>
      <c r="AJ16" s="10">
        <f t="shared" ref="AJ16:AO16" si="30">AJ14-AJ10</f>
        <v>1160.5</v>
      </c>
      <c r="AK16" s="10">
        <f t="shared" si="30"/>
        <v>1997.5</v>
      </c>
      <c r="AL16" s="10">
        <f t="shared" si="30"/>
        <v>1899.5</v>
      </c>
      <c r="AM16" s="10">
        <f t="shared" si="30"/>
        <v>2101.5</v>
      </c>
      <c r="AN16" s="10">
        <f t="shared" si="30"/>
        <v>2303.5</v>
      </c>
      <c r="AO16" s="10">
        <f t="shared" si="30"/>
        <v>2355.5</v>
      </c>
      <c r="AP16" s="10">
        <f>AP14-AP10</f>
        <v>2446.5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2020-05-03T03:30:37Z</cp:lastPrinted>
  <dcterms:created xsi:type="dcterms:W3CDTF">2011-11-12T00:22:02Z</dcterms:created>
  <dcterms:modified xsi:type="dcterms:W3CDTF">2021-06-14T20:14:03Z</dcterms:modified>
</cp:coreProperties>
</file>